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3\Sušice Kaštanová 1180\2025\"/>
    </mc:Choice>
  </mc:AlternateContent>
  <bookViews>
    <workbookView xWindow="0" yWindow="0" windowWidth="0" windowHeight="0"/>
  </bookViews>
  <sheets>
    <sheet name="Rekapitulace stavby" sheetId="1" r:id="rId1"/>
    <sheet name="010 - Stavební úpravy a z..." sheetId="2" r:id="rId2"/>
    <sheet name="020 - Elektroinstalace" sheetId="3" r:id="rId3"/>
    <sheet name="030 - Vzduchotechnika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'010 - Stavební úpravy a z...'!$C$146:$K$986</definedName>
    <definedName name="_xlnm.Print_Area" localSheetId="1">'010 - Stavební úpravy a z...'!$C$4:$J$76,'010 - Stavební úpravy a z...'!$C$82:$J$128,'010 - Stavební úpravy a z...'!$C$134:$J$986</definedName>
    <definedName name="_xlnm.Print_Titles" localSheetId="1">'010 - Stavební úpravy a z...'!$146:$146</definedName>
    <definedName name="_xlnm._FilterDatabase" localSheetId="2" hidden="1">'020 - Elektroinstalace'!$C$121:$K$198</definedName>
    <definedName name="_xlnm.Print_Area" localSheetId="2">'020 - Elektroinstalace'!$C$4:$J$76,'020 - Elektroinstalace'!$C$82:$J$103,'020 - Elektroinstalace'!$C$109:$J$198</definedName>
    <definedName name="_xlnm.Print_Titles" localSheetId="2">'020 - Elektroinstalace'!$121:$121</definedName>
    <definedName name="_xlnm._FilterDatabase" localSheetId="3" hidden="1">'030 - Vzduchotechnika'!$C$117:$K$130</definedName>
    <definedName name="_xlnm.Print_Area" localSheetId="3">'030 - Vzduchotechnika'!$C$4:$J$76,'030 - Vzduchotechnika'!$C$82:$J$99,'030 - Vzduchotechnika'!$C$105:$J$130</definedName>
    <definedName name="_xlnm.Print_Titles" localSheetId="3">'030 - Vzduchotechnika'!$117:$117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3" r="J37"/>
  <c r="J36"/>
  <c i="1" r="AY96"/>
  <c i="3" r="J35"/>
  <c i="1" r="AX96"/>
  <c i="3"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986"/>
  <c r="BH986"/>
  <c r="BG986"/>
  <c r="BE986"/>
  <c r="T986"/>
  <c r="R986"/>
  <c r="P986"/>
  <c r="BI985"/>
  <c r="BH985"/>
  <c r="BG985"/>
  <c r="BE985"/>
  <c r="T985"/>
  <c r="R985"/>
  <c r="P985"/>
  <c r="BI984"/>
  <c r="BH984"/>
  <c r="BG984"/>
  <c r="BE984"/>
  <c r="T984"/>
  <c r="R984"/>
  <c r="P984"/>
  <c r="BI983"/>
  <c r="BH983"/>
  <c r="BG983"/>
  <c r="BE983"/>
  <c r="T983"/>
  <c r="R983"/>
  <c r="P983"/>
  <c r="BI981"/>
  <c r="BH981"/>
  <c r="BG981"/>
  <c r="BE981"/>
  <c r="T981"/>
  <c r="R981"/>
  <c r="P981"/>
  <c r="BI974"/>
  <c r="BH974"/>
  <c r="BG974"/>
  <c r="BE974"/>
  <c r="T974"/>
  <c r="R974"/>
  <c r="P974"/>
  <c r="BI972"/>
  <c r="BH972"/>
  <c r="BG972"/>
  <c r="BE972"/>
  <c r="T972"/>
  <c r="R972"/>
  <c r="P972"/>
  <c r="BI968"/>
  <c r="BH968"/>
  <c r="BG968"/>
  <c r="BE968"/>
  <c r="T968"/>
  <c r="R968"/>
  <c r="P968"/>
  <c r="BI966"/>
  <c r="BH966"/>
  <c r="BG966"/>
  <c r="BE966"/>
  <c r="T966"/>
  <c r="R966"/>
  <c r="P966"/>
  <c r="BI962"/>
  <c r="BH962"/>
  <c r="BG962"/>
  <c r="BE962"/>
  <c r="T962"/>
  <c r="R962"/>
  <c r="P962"/>
  <c r="BI953"/>
  <c r="BH953"/>
  <c r="BG953"/>
  <c r="BE953"/>
  <c r="T953"/>
  <c r="R953"/>
  <c r="P953"/>
  <c r="BI951"/>
  <c r="BH951"/>
  <c r="BG951"/>
  <c r="BE951"/>
  <c r="T951"/>
  <c r="R951"/>
  <c r="P951"/>
  <c r="BI948"/>
  <c r="BH948"/>
  <c r="BG948"/>
  <c r="BE948"/>
  <c r="T948"/>
  <c r="R948"/>
  <c r="P948"/>
  <c r="BI946"/>
  <c r="BH946"/>
  <c r="BG946"/>
  <c r="BE946"/>
  <c r="T946"/>
  <c r="R946"/>
  <c r="P946"/>
  <c r="BI944"/>
  <c r="BH944"/>
  <c r="BG944"/>
  <c r="BE944"/>
  <c r="T944"/>
  <c r="R944"/>
  <c r="P944"/>
  <c r="BI941"/>
  <c r="BH941"/>
  <c r="BG941"/>
  <c r="BE941"/>
  <c r="T941"/>
  <c r="R941"/>
  <c r="P941"/>
  <c r="BI940"/>
  <c r="BH940"/>
  <c r="BG940"/>
  <c r="BE940"/>
  <c r="T940"/>
  <c r="R940"/>
  <c r="P940"/>
  <c r="BI939"/>
  <c r="BH939"/>
  <c r="BG939"/>
  <c r="BE939"/>
  <c r="T939"/>
  <c r="R939"/>
  <c r="P939"/>
  <c r="BI937"/>
  <c r="BH937"/>
  <c r="BG937"/>
  <c r="BE937"/>
  <c r="T937"/>
  <c r="R937"/>
  <c r="P937"/>
  <c r="BI935"/>
  <c r="BH935"/>
  <c r="BG935"/>
  <c r="BE935"/>
  <c r="T935"/>
  <c r="R935"/>
  <c r="P935"/>
  <c r="BI932"/>
  <c r="BH932"/>
  <c r="BG932"/>
  <c r="BE932"/>
  <c r="T932"/>
  <c r="R932"/>
  <c r="P932"/>
  <c r="BI931"/>
  <c r="BH931"/>
  <c r="BG931"/>
  <c r="BE931"/>
  <c r="T931"/>
  <c r="R931"/>
  <c r="P931"/>
  <c r="BI929"/>
  <c r="BH929"/>
  <c r="BG929"/>
  <c r="BE929"/>
  <c r="T929"/>
  <c r="R929"/>
  <c r="P929"/>
  <c r="BI928"/>
  <c r="BH928"/>
  <c r="BG928"/>
  <c r="BE928"/>
  <c r="T928"/>
  <c r="R928"/>
  <c r="P928"/>
  <c r="BI927"/>
  <c r="BH927"/>
  <c r="BG927"/>
  <c r="BE927"/>
  <c r="T927"/>
  <c r="R927"/>
  <c r="P927"/>
  <c r="BI924"/>
  <c r="BH924"/>
  <c r="BG924"/>
  <c r="BE924"/>
  <c r="T924"/>
  <c r="R924"/>
  <c r="P924"/>
  <c r="BI921"/>
  <c r="BH921"/>
  <c r="BG921"/>
  <c r="BE921"/>
  <c r="T921"/>
  <c r="R921"/>
  <c r="P921"/>
  <c r="BI918"/>
  <c r="BH918"/>
  <c r="BG918"/>
  <c r="BE918"/>
  <c r="T918"/>
  <c r="R918"/>
  <c r="P918"/>
  <c r="BI915"/>
  <c r="BH915"/>
  <c r="BG915"/>
  <c r="BE915"/>
  <c r="T915"/>
  <c r="R915"/>
  <c r="P915"/>
  <c r="BI912"/>
  <c r="BH912"/>
  <c r="BG912"/>
  <c r="BE912"/>
  <c r="T912"/>
  <c r="R912"/>
  <c r="P912"/>
  <c r="BI909"/>
  <c r="BH909"/>
  <c r="BG909"/>
  <c r="BE909"/>
  <c r="T909"/>
  <c r="R909"/>
  <c r="P909"/>
  <c r="BI907"/>
  <c r="BH907"/>
  <c r="BG907"/>
  <c r="BE907"/>
  <c r="T907"/>
  <c r="R907"/>
  <c r="P907"/>
  <c r="BI905"/>
  <c r="BH905"/>
  <c r="BG905"/>
  <c r="BE905"/>
  <c r="T905"/>
  <c r="R905"/>
  <c r="P905"/>
  <c r="BI904"/>
  <c r="BH904"/>
  <c r="BG904"/>
  <c r="BE904"/>
  <c r="T904"/>
  <c r="R904"/>
  <c r="P904"/>
  <c r="BI903"/>
  <c r="BH903"/>
  <c r="BG903"/>
  <c r="BE903"/>
  <c r="T903"/>
  <c r="R903"/>
  <c r="P903"/>
  <c r="BI902"/>
  <c r="BH902"/>
  <c r="BG902"/>
  <c r="BE902"/>
  <c r="T902"/>
  <c r="R902"/>
  <c r="P902"/>
  <c r="BI901"/>
  <c r="BH901"/>
  <c r="BG901"/>
  <c r="BE901"/>
  <c r="T901"/>
  <c r="R901"/>
  <c r="P901"/>
  <c r="BI900"/>
  <c r="BH900"/>
  <c r="BG900"/>
  <c r="BE900"/>
  <c r="T900"/>
  <c r="R900"/>
  <c r="P900"/>
  <c r="BI899"/>
  <c r="BH899"/>
  <c r="BG899"/>
  <c r="BE899"/>
  <c r="T899"/>
  <c r="R899"/>
  <c r="P899"/>
  <c r="BI898"/>
  <c r="BH898"/>
  <c r="BG898"/>
  <c r="BE898"/>
  <c r="T898"/>
  <c r="R898"/>
  <c r="P898"/>
  <c r="BI897"/>
  <c r="BH897"/>
  <c r="BG897"/>
  <c r="BE897"/>
  <c r="T897"/>
  <c r="R897"/>
  <c r="P897"/>
  <c r="BI896"/>
  <c r="BH896"/>
  <c r="BG896"/>
  <c r="BE896"/>
  <c r="T896"/>
  <c r="R896"/>
  <c r="P896"/>
  <c r="BI895"/>
  <c r="BH895"/>
  <c r="BG895"/>
  <c r="BE895"/>
  <c r="T895"/>
  <c r="R895"/>
  <c r="P895"/>
  <c r="BI894"/>
  <c r="BH894"/>
  <c r="BG894"/>
  <c r="BE894"/>
  <c r="T894"/>
  <c r="R894"/>
  <c r="P894"/>
  <c r="BI893"/>
  <c r="BH893"/>
  <c r="BG893"/>
  <c r="BE893"/>
  <c r="T893"/>
  <c r="R893"/>
  <c r="P893"/>
  <c r="BI890"/>
  <c r="BH890"/>
  <c r="BG890"/>
  <c r="BE890"/>
  <c r="T890"/>
  <c r="R890"/>
  <c r="P890"/>
  <c r="BI888"/>
  <c r="BH888"/>
  <c r="BG888"/>
  <c r="BE888"/>
  <c r="T888"/>
  <c r="R888"/>
  <c r="P888"/>
  <c r="BI885"/>
  <c r="BH885"/>
  <c r="BG885"/>
  <c r="BE885"/>
  <c r="T885"/>
  <c r="R885"/>
  <c r="P885"/>
  <c r="BI883"/>
  <c r="BH883"/>
  <c r="BG883"/>
  <c r="BE883"/>
  <c r="T883"/>
  <c r="R883"/>
  <c r="P883"/>
  <c r="BI880"/>
  <c r="BH880"/>
  <c r="BG880"/>
  <c r="BE880"/>
  <c r="T880"/>
  <c r="R880"/>
  <c r="P880"/>
  <c r="BI878"/>
  <c r="BH878"/>
  <c r="BG878"/>
  <c r="BE878"/>
  <c r="T878"/>
  <c r="R878"/>
  <c r="P878"/>
  <c r="BI874"/>
  <c r="BH874"/>
  <c r="BG874"/>
  <c r="BE874"/>
  <c r="T874"/>
  <c r="R874"/>
  <c r="P874"/>
  <c r="BI872"/>
  <c r="BH872"/>
  <c r="BG872"/>
  <c r="BE872"/>
  <c r="T872"/>
  <c r="R872"/>
  <c r="P872"/>
  <c r="BI844"/>
  <c r="BH844"/>
  <c r="BG844"/>
  <c r="BE844"/>
  <c r="T844"/>
  <c r="R844"/>
  <c r="P844"/>
  <c r="BI837"/>
  <c r="BH837"/>
  <c r="BG837"/>
  <c r="BE837"/>
  <c r="T837"/>
  <c r="R837"/>
  <c r="P837"/>
  <c r="BI829"/>
  <c r="BH829"/>
  <c r="BG829"/>
  <c r="BE829"/>
  <c r="T829"/>
  <c r="R829"/>
  <c r="P829"/>
  <c r="BI827"/>
  <c r="BH827"/>
  <c r="BG827"/>
  <c r="BE827"/>
  <c r="T827"/>
  <c r="R827"/>
  <c r="P827"/>
  <c r="BI826"/>
  <c r="BH826"/>
  <c r="BG826"/>
  <c r="BE826"/>
  <c r="T826"/>
  <c r="R826"/>
  <c r="P826"/>
  <c r="BI824"/>
  <c r="BH824"/>
  <c r="BG824"/>
  <c r="BE824"/>
  <c r="T824"/>
  <c r="R824"/>
  <c r="P824"/>
  <c r="BI822"/>
  <c r="BH822"/>
  <c r="BG822"/>
  <c r="BE822"/>
  <c r="T822"/>
  <c r="R822"/>
  <c r="P822"/>
  <c r="BI821"/>
  <c r="BH821"/>
  <c r="BG821"/>
  <c r="BE821"/>
  <c r="T821"/>
  <c r="R821"/>
  <c r="P821"/>
  <c r="BI820"/>
  <c r="BH820"/>
  <c r="BG820"/>
  <c r="BE820"/>
  <c r="T820"/>
  <c r="R820"/>
  <c r="P820"/>
  <c r="BI819"/>
  <c r="BH819"/>
  <c r="BG819"/>
  <c r="BE819"/>
  <c r="T819"/>
  <c r="R819"/>
  <c r="P819"/>
  <c r="BI818"/>
  <c r="BH818"/>
  <c r="BG818"/>
  <c r="BE818"/>
  <c r="T818"/>
  <c r="R818"/>
  <c r="P818"/>
  <c r="BI816"/>
  <c r="BH816"/>
  <c r="BG816"/>
  <c r="BE816"/>
  <c r="T816"/>
  <c r="R816"/>
  <c r="P816"/>
  <c r="BI814"/>
  <c r="BH814"/>
  <c r="BG814"/>
  <c r="BE814"/>
  <c r="T814"/>
  <c r="R814"/>
  <c r="P814"/>
  <c r="BI812"/>
  <c r="BH812"/>
  <c r="BG812"/>
  <c r="BE812"/>
  <c r="T812"/>
  <c r="R812"/>
  <c r="P812"/>
  <c r="BI810"/>
  <c r="BH810"/>
  <c r="BG810"/>
  <c r="BE810"/>
  <c r="T810"/>
  <c r="R810"/>
  <c r="P810"/>
  <c r="BI808"/>
  <c r="BH808"/>
  <c r="BG808"/>
  <c r="BE808"/>
  <c r="T808"/>
  <c r="R808"/>
  <c r="P808"/>
  <c r="BI806"/>
  <c r="BH806"/>
  <c r="BG806"/>
  <c r="BE806"/>
  <c r="T806"/>
  <c r="R806"/>
  <c r="P806"/>
  <c r="BI805"/>
  <c r="BH805"/>
  <c r="BG805"/>
  <c r="BE805"/>
  <c r="T805"/>
  <c r="R805"/>
  <c r="P805"/>
  <c r="BI803"/>
  <c r="BH803"/>
  <c r="BG803"/>
  <c r="BE803"/>
  <c r="T803"/>
  <c r="R803"/>
  <c r="P803"/>
  <c r="BI800"/>
  <c r="BH800"/>
  <c r="BG800"/>
  <c r="BE800"/>
  <c r="T800"/>
  <c r="R800"/>
  <c r="P800"/>
  <c r="BI799"/>
  <c r="BH799"/>
  <c r="BG799"/>
  <c r="BE799"/>
  <c r="T799"/>
  <c r="R799"/>
  <c r="P799"/>
  <c r="BI798"/>
  <c r="BH798"/>
  <c r="BG798"/>
  <c r="BE798"/>
  <c r="T798"/>
  <c r="R798"/>
  <c r="P798"/>
  <c r="BI796"/>
  <c r="BH796"/>
  <c r="BG796"/>
  <c r="BE796"/>
  <c r="T796"/>
  <c r="R796"/>
  <c r="P796"/>
  <c r="BI793"/>
  <c r="BH793"/>
  <c r="BG793"/>
  <c r="BE793"/>
  <c r="T793"/>
  <c r="R793"/>
  <c r="P793"/>
  <c r="BI792"/>
  <c r="BH792"/>
  <c r="BG792"/>
  <c r="BE792"/>
  <c r="T792"/>
  <c r="R792"/>
  <c r="P792"/>
  <c r="BI791"/>
  <c r="BH791"/>
  <c r="BG791"/>
  <c r="BE791"/>
  <c r="T791"/>
  <c r="R791"/>
  <c r="P791"/>
  <c r="BI789"/>
  <c r="BH789"/>
  <c r="BG789"/>
  <c r="BE789"/>
  <c r="T789"/>
  <c r="R789"/>
  <c r="P789"/>
  <c r="BI788"/>
  <c r="BH788"/>
  <c r="BG788"/>
  <c r="BE788"/>
  <c r="T788"/>
  <c r="R788"/>
  <c r="P788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8"/>
  <c r="BH778"/>
  <c r="BG778"/>
  <c r="BE778"/>
  <c r="T778"/>
  <c r="R778"/>
  <c r="P778"/>
  <c r="BI776"/>
  <c r="BH776"/>
  <c r="BG776"/>
  <c r="BE776"/>
  <c r="T776"/>
  <c r="R776"/>
  <c r="P776"/>
  <c r="BI775"/>
  <c r="BH775"/>
  <c r="BG775"/>
  <c r="BE775"/>
  <c r="T775"/>
  <c r="R775"/>
  <c r="P775"/>
  <c r="BI773"/>
  <c r="BH773"/>
  <c r="BG773"/>
  <c r="BE773"/>
  <c r="T773"/>
  <c r="R773"/>
  <c r="P773"/>
  <c r="BI772"/>
  <c r="BH772"/>
  <c r="BG772"/>
  <c r="BE772"/>
  <c r="T772"/>
  <c r="R772"/>
  <c r="P772"/>
  <c r="BI770"/>
  <c r="BH770"/>
  <c r="BG770"/>
  <c r="BE770"/>
  <c r="T770"/>
  <c r="R770"/>
  <c r="P770"/>
  <c r="BI767"/>
  <c r="BH767"/>
  <c r="BG767"/>
  <c r="BE767"/>
  <c r="T767"/>
  <c r="R767"/>
  <c r="P767"/>
  <c r="BI765"/>
  <c r="BH765"/>
  <c r="BG765"/>
  <c r="BE765"/>
  <c r="T765"/>
  <c r="R765"/>
  <c r="P765"/>
  <c r="BI764"/>
  <c r="BH764"/>
  <c r="BG764"/>
  <c r="BE764"/>
  <c r="T764"/>
  <c r="R764"/>
  <c r="P764"/>
  <c r="BI763"/>
  <c r="BH763"/>
  <c r="BG763"/>
  <c r="BE763"/>
  <c r="T763"/>
  <c r="R763"/>
  <c r="P763"/>
  <c r="BI762"/>
  <c r="BH762"/>
  <c r="BG762"/>
  <c r="BE762"/>
  <c r="T762"/>
  <c r="R762"/>
  <c r="P762"/>
  <c r="BI761"/>
  <c r="BH761"/>
  <c r="BG761"/>
  <c r="BE761"/>
  <c r="T761"/>
  <c r="R761"/>
  <c r="P761"/>
  <c r="BI759"/>
  <c r="BH759"/>
  <c r="BG759"/>
  <c r="BE759"/>
  <c r="T759"/>
  <c r="R759"/>
  <c r="P759"/>
  <c r="BI757"/>
  <c r="BH757"/>
  <c r="BG757"/>
  <c r="BE757"/>
  <c r="T757"/>
  <c r="R757"/>
  <c r="P757"/>
  <c r="BI756"/>
  <c r="BH756"/>
  <c r="BG756"/>
  <c r="BE756"/>
  <c r="T756"/>
  <c r="R756"/>
  <c r="P756"/>
  <c r="BI752"/>
  <c r="BH752"/>
  <c r="BG752"/>
  <c r="BE752"/>
  <c r="T752"/>
  <c r="R752"/>
  <c r="P752"/>
  <c r="BI750"/>
  <c r="BH750"/>
  <c r="BG750"/>
  <c r="BE750"/>
  <c r="T750"/>
  <c r="R750"/>
  <c r="P750"/>
  <c r="BI747"/>
  <c r="BH747"/>
  <c r="BG747"/>
  <c r="BE747"/>
  <c r="T747"/>
  <c r="R747"/>
  <c r="P747"/>
  <c r="BI745"/>
  <c r="BH745"/>
  <c r="BG745"/>
  <c r="BE745"/>
  <c r="T745"/>
  <c r="R745"/>
  <c r="P745"/>
  <c r="BI743"/>
  <c r="BH743"/>
  <c r="BG743"/>
  <c r="BE743"/>
  <c r="T743"/>
  <c r="R743"/>
  <c r="P743"/>
  <c r="BI741"/>
  <c r="BH741"/>
  <c r="BG741"/>
  <c r="BE741"/>
  <c r="T741"/>
  <c r="R741"/>
  <c r="P741"/>
  <c r="BI736"/>
  <c r="BH736"/>
  <c r="BG736"/>
  <c r="BE736"/>
  <c r="T736"/>
  <c r="R736"/>
  <c r="P736"/>
  <c r="BI732"/>
  <c r="BH732"/>
  <c r="BG732"/>
  <c r="BE732"/>
  <c r="T732"/>
  <c r="R732"/>
  <c r="P732"/>
  <c r="BI730"/>
  <c r="BH730"/>
  <c r="BG730"/>
  <c r="BE730"/>
  <c r="T730"/>
  <c r="R730"/>
  <c r="P730"/>
  <c r="BI728"/>
  <c r="BH728"/>
  <c r="BG728"/>
  <c r="BE728"/>
  <c r="T728"/>
  <c r="R728"/>
  <c r="P728"/>
  <c r="BI727"/>
  <c r="BH727"/>
  <c r="BG727"/>
  <c r="BE727"/>
  <c r="T727"/>
  <c r="R727"/>
  <c r="P727"/>
  <c r="BI725"/>
  <c r="BH725"/>
  <c r="BG725"/>
  <c r="BE725"/>
  <c r="T725"/>
  <c r="R725"/>
  <c r="P725"/>
  <c r="BI722"/>
  <c r="BH722"/>
  <c r="BG722"/>
  <c r="BE722"/>
  <c r="T722"/>
  <c r="R722"/>
  <c r="P722"/>
  <c r="BI720"/>
  <c r="BH720"/>
  <c r="BG720"/>
  <c r="BE720"/>
  <c r="T720"/>
  <c r="R720"/>
  <c r="P720"/>
  <c r="BI717"/>
  <c r="BH717"/>
  <c r="BG717"/>
  <c r="BE717"/>
  <c r="T717"/>
  <c r="R717"/>
  <c r="P717"/>
  <c r="BI714"/>
  <c r="BH714"/>
  <c r="BG714"/>
  <c r="BE714"/>
  <c r="T714"/>
  <c r="R714"/>
  <c r="P714"/>
  <c r="BI712"/>
  <c r="BH712"/>
  <c r="BG712"/>
  <c r="BE712"/>
  <c r="T712"/>
  <c r="R712"/>
  <c r="P712"/>
  <c r="BI706"/>
  <c r="BH706"/>
  <c r="BG706"/>
  <c r="BE706"/>
  <c r="T706"/>
  <c r="R706"/>
  <c r="P706"/>
  <c r="BI701"/>
  <c r="BH701"/>
  <c r="BG701"/>
  <c r="BE701"/>
  <c r="T701"/>
  <c r="R701"/>
  <c r="P701"/>
  <c r="BI697"/>
  <c r="BH697"/>
  <c r="BG697"/>
  <c r="BE697"/>
  <c r="T697"/>
  <c r="R697"/>
  <c r="P697"/>
  <c r="BI694"/>
  <c r="BH694"/>
  <c r="BG694"/>
  <c r="BE694"/>
  <c r="T694"/>
  <c r="R694"/>
  <c r="P694"/>
  <c r="BI692"/>
  <c r="BH692"/>
  <c r="BG692"/>
  <c r="BE692"/>
  <c r="T692"/>
  <c r="R692"/>
  <c r="P692"/>
  <c r="BI688"/>
  <c r="BH688"/>
  <c r="BG688"/>
  <c r="BE688"/>
  <c r="T688"/>
  <c r="R688"/>
  <c r="P688"/>
  <c r="BI686"/>
  <c r="BH686"/>
  <c r="BG686"/>
  <c r="BE686"/>
  <c r="T686"/>
  <c r="R686"/>
  <c r="P686"/>
  <c r="BI683"/>
  <c r="BH683"/>
  <c r="BG683"/>
  <c r="BE683"/>
  <c r="T683"/>
  <c r="R683"/>
  <c r="P683"/>
  <c r="BI682"/>
  <c r="BH682"/>
  <c r="BG682"/>
  <c r="BE682"/>
  <c r="T682"/>
  <c r="R682"/>
  <c r="P682"/>
  <c r="BI679"/>
  <c r="BH679"/>
  <c r="BG679"/>
  <c r="BE679"/>
  <c r="T679"/>
  <c r="R679"/>
  <c r="P679"/>
  <c r="BI663"/>
  <c r="BH663"/>
  <c r="BG663"/>
  <c r="BE663"/>
  <c r="T663"/>
  <c r="R663"/>
  <c r="P663"/>
  <c r="BI660"/>
  <c r="BH660"/>
  <c r="BG660"/>
  <c r="BE660"/>
  <c r="T660"/>
  <c r="R660"/>
  <c r="P660"/>
  <c r="BI658"/>
  <c r="BH658"/>
  <c r="BG658"/>
  <c r="BE658"/>
  <c r="T658"/>
  <c r="R658"/>
  <c r="P658"/>
  <c r="BI656"/>
  <c r="BH656"/>
  <c r="BG656"/>
  <c r="BE656"/>
  <c r="T656"/>
  <c r="R656"/>
  <c r="P656"/>
  <c r="BI654"/>
  <c r="BH654"/>
  <c r="BG654"/>
  <c r="BE654"/>
  <c r="T654"/>
  <c r="R654"/>
  <c r="P654"/>
  <c r="BI650"/>
  <c r="BH650"/>
  <c r="BG650"/>
  <c r="BE650"/>
  <c r="T650"/>
  <c r="R650"/>
  <c r="P650"/>
  <c r="BI644"/>
  <c r="BH644"/>
  <c r="BG644"/>
  <c r="BE644"/>
  <c r="T644"/>
  <c r="R644"/>
  <c r="P644"/>
  <c r="BI641"/>
  <c r="BH641"/>
  <c r="BG641"/>
  <c r="BE641"/>
  <c r="T641"/>
  <c r="R641"/>
  <c r="P641"/>
  <c r="BI633"/>
  <c r="BH633"/>
  <c r="BG633"/>
  <c r="BE633"/>
  <c r="T633"/>
  <c r="R633"/>
  <c r="P633"/>
  <c r="BI630"/>
  <c r="BH630"/>
  <c r="BG630"/>
  <c r="BE630"/>
  <c r="T630"/>
  <c r="R630"/>
  <c r="P630"/>
  <c r="BI626"/>
  <c r="BH626"/>
  <c r="BG626"/>
  <c r="BE626"/>
  <c r="T626"/>
  <c r="R626"/>
  <c r="P626"/>
  <c r="BI623"/>
  <c r="BH623"/>
  <c r="BG623"/>
  <c r="BE623"/>
  <c r="T623"/>
  <c r="R623"/>
  <c r="P623"/>
  <c r="BI615"/>
  <c r="BH615"/>
  <c r="BG615"/>
  <c r="BE615"/>
  <c r="T615"/>
  <c r="R615"/>
  <c r="P615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5"/>
  <c r="BH605"/>
  <c r="BG605"/>
  <c r="BE605"/>
  <c r="T605"/>
  <c r="R605"/>
  <c r="P605"/>
  <c r="BI602"/>
  <c r="BH602"/>
  <c r="BG602"/>
  <c r="BE602"/>
  <c r="T602"/>
  <c r="T601"/>
  <c r="R602"/>
  <c r="R601"/>
  <c r="P602"/>
  <c r="P601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0"/>
  <c r="BH590"/>
  <c r="BG590"/>
  <c r="BE590"/>
  <c r="T590"/>
  <c r="R590"/>
  <c r="P590"/>
  <c r="BI586"/>
  <c r="BH586"/>
  <c r="BG586"/>
  <c r="BE586"/>
  <c r="T586"/>
  <c r="R586"/>
  <c r="P586"/>
  <c r="BI585"/>
  <c r="BH585"/>
  <c r="BG585"/>
  <c r="BE585"/>
  <c r="T585"/>
  <c r="R585"/>
  <c r="P585"/>
  <c r="BI580"/>
  <c r="BH580"/>
  <c r="BG580"/>
  <c r="BE580"/>
  <c r="T580"/>
  <c r="R580"/>
  <c r="P580"/>
  <c r="BI578"/>
  <c r="BH578"/>
  <c r="BG578"/>
  <c r="BE578"/>
  <c r="T578"/>
  <c r="R578"/>
  <c r="P578"/>
  <c r="BI576"/>
  <c r="BH576"/>
  <c r="BG576"/>
  <c r="BE576"/>
  <c r="T576"/>
  <c r="R576"/>
  <c r="P576"/>
  <c r="BI575"/>
  <c r="BH575"/>
  <c r="BG575"/>
  <c r="BE575"/>
  <c r="T575"/>
  <c r="R575"/>
  <c r="P575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1"/>
  <c r="BH561"/>
  <c r="BG561"/>
  <c r="BE561"/>
  <c r="T561"/>
  <c r="R561"/>
  <c r="P561"/>
  <c r="BI559"/>
  <c r="BH559"/>
  <c r="BG559"/>
  <c r="BE559"/>
  <c r="T559"/>
  <c r="R559"/>
  <c r="P559"/>
  <c r="BI557"/>
  <c r="BH557"/>
  <c r="BG557"/>
  <c r="BE557"/>
  <c r="T557"/>
  <c r="R557"/>
  <c r="P557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5"/>
  <c r="BH545"/>
  <c r="BG545"/>
  <c r="BE545"/>
  <c r="T545"/>
  <c r="R545"/>
  <c r="P545"/>
  <c r="BI543"/>
  <c r="BH543"/>
  <c r="BG543"/>
  <c r="BE543"/>
  <c r="T543"/>
  <c r="R543"/>
  <c r="P543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5"/>
  <c r="BH525"/>
  <c r="BG525"/>
  <c r="BE525"/>
  <c r="T525"/>
  <c r="R525"/>
  <c r="P525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4"/>
  <c r="BH504"/>
  <c r="BG504"/>
  <c r="BE504"/>
  <c r="T504"/>
  <c r="R504"/>
  <c r="P504"/>
  <c r="BI502"/>
  <c r="BH502"/>
  <c r="BG502"/>
  <c r="BE502"/>
  <c r="T502"/>
  <c r="R502"/>
  <c r="P502"/>
  <c r="BI500"/>
  <c r="BH500"/>
  <c r="BG500"/>
  <c r="BE500"/>
  <c r="T500"/>
  <c r="R500"/>
  <c r="P500"/>
  <c r="BI499"/>
  <c r="BH499"/>
  <c r="BG499"/>
  <c r="BE499"/>
  <c r="T499"/>
  <c r="R499"/>
  <c r="P499"/>
  <c r="BI497"/>
  <c r="BH497"/>
  <c r="BG497"/>
  <c r="BE497"/>
  <c r="T497"/>
  <c r="R497"/>
  <c r="P497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9"/>
  <c r="BH489"/>
  <c r="BG489"/>
  <c r="BE489"/>
  <c r="T489"/>
  <c r="R489"/>
  <c r="P489"/>
  <c r="BI487"/>
  <c r="BH487"/>
  <c r="BG487"/>
  <c r="BE487"/>
  <c r="T487"/>
  <c r="R487"/>
  <c r="P487"/>
  <c r="BI485"/>
  <c r="BH485"/>
  <c r="BG485"/>
  <c r="BE485"/>
  <c r="T485"/>
  <c r="R485"/>
  <c r="P485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8"/>
  <c r="BH478"/>
  <c r="BG478"/>
  <c r="BE478"/>
  <c r="T478"/>
  <c r="R478"/>
  <c r="P478"/>
  <c r="BI475"/>
  <c r="BH475"/>
  <c r="BG475"/>
  <c r="BE475"/>
  <c r="T475"/>
  <c r="R475"/>
  <c r="P475"/>
  <c r="BI473"/>
  <c r="BH473"/>
  <c r="BG473"/>
  <c r="BE473"/>
  <c r="T473"/>
  <c r="R473"/>
  <c r="P473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8"/>
  <c r="BH458"/>
  <c r="BG458"/>
  <c r="BE458"/>
  <c r="T458"/>
  <c r="R458"/>
  <c r="P458"/>
  <c r="BI455"/>
  <c r="BH455"/>
  <c r="BG455"/>
  <c r="BE455"/>
  <c r="T455"/>
  <c r="R455"/>
  <c r="P455"/>
  <c r="BI450"/>
  <c r="BH450"/>
  <c r="BG450"/>
  <c r="BE450"/>
  <c r="T450"/>
  <c r="R450"/>
  <c r="P450"/>
  <c r="BI447"/>
  <c r="BH447"/>
  <c r="BG447"/>
  <c r="BE447"/>
  <c r="T447"/>
  <c r="R447"/>
  <c r="P447"/>
  <c r="BI445"/>
  <c r="BH445"/>
  <c r="BG445"/>
  <c r="BE445"/>
  <c r="T445"/>
  <c r="R445"/>
  <c r="P445"/>
  <c r="BI443"/>
  <c r="BH443"/>
  <c r="BG443"/>
  <c r="BE443"/>
  <c r="T443"/>
  <c r="R443"/>
  <c r="P443"/>
  <c r="BI438"/>
  <c r="BH438"/>
  <c r="BG438"/>
  <c r="BE438"/>
  <c r="T438"/>
  <c r="R438"/>
  <c r="P438"/>
  <c r="BI434"/>
  <c r="BH434"/>
  <c r="BG434"/>
  <c r="BE434"/>
  <c r="T434"/>
  <c r="R434"/>
  <c r="P434"/>
  <c r="BI432"/>
  <c r="BH432"/>
  <c r="BG432"/>
  <c r="BE432"/>
  <c r="T432"/>
  <c r="R432"/>
  <c r="P432"/>
  <c r="BI428"/>
  <c r="BH428"/>
  <c r="BG428"/>
  <c r="BE428"/>
  <c r="T428"/>
  <c r="R428"/>
  <c r="P428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0"/>
  <c r="BH410"/>
  <c r="BG410"/>
  <c r="BE410"/>
  <c r="T410"/>
  <c r="R410"/>
  <c r="P410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64"/>
  <c r="BH364"/>
  <c r="BG364"/>
  <c r="BE364"/>
  <c r="T364"/>
  <c r="R364"/>
  <c r="P364"/>
  <c r="BI361"/>
  <c r="BH361"/>
  <c r="BG361"/>
  <c r="BE361"/>
  <c r="T361"/>
  <c r="R361"/>
  <c r="P361"/>
  <c r="BI358"/>
  <c r="BH358"/>
  <c r="BG358"/>
  <c r="BE358"/>
  <c r="T358"/>
  <c r="R358"/>
  <c r="P358"/>
  <c r="BI355"/>
  <c r="BH355"/>
  <c r="BG355"/>
  <c r="BE355"/>
  <c r="T355"/>
  <c r="R355"/>
  <c r="P355"/>
  <c r="BI353"/>
  <c r="BH353"/>
  <c r="BG353"/>
  <c r="BE353"/>
  <c r="T353"/>
  <c r="R353"/>
  <c r="P353"/>
  <c r="BI350"/>
  <c r="BH350"/>
  <c r="BG350"/>
  <c r="BE350"/>
  <c r="T350"/>
  <c r="R350"/>
  <c r="P350"/>
  <c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33"/>
  <c r="BH333"/>
  <c r="BG333"/>
  <c r="BE333"/>
  <c r="T333"/>
  <c r="R333"/>
  <c r="P333"/>
  <c r="BI330"/>
  <c r="BH330"/>
  <c r="BG330"/>
  <c r="BE330"/>
  <c r="T330"/>
  <c r="R330"/>
  <c r="P330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16"/>
  <c r="BH316"/>
  <c r="BG316"/>
  <c r="BE316"/>
  <c r="T316"/>
  <c r="R316"/>
  <c r="P316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0"/>
  <c r="BH280"/>
  <c r="BG280"/>
  <c r="BE280"/>
  <c r="T280"/>
  <c r="R280"/>
  <c r="P280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68"/>
  <c r="BH268"/>
  <c r="BG268"/>
  <c r="BE268"/>
  <c r="T268"/>
  <c r="R268"/>
  <c r="P268"/>
  <c r="BI266"/>
  <c r="BH266"/>
  <c r="BG266"/>
  <c r="BE266"/>
  <c r="T266"/>
  <c r="R266"/>
  <c r="P266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2"/>
  <c r="BH252"/>
  <c r="BG252"/>
  <c r="BE252"/>
  <c r="T252"/>
  <c r="R252"/>
  <c r="P252"/>
  <c r="BI249"/>
  <c r="BH249"/>
  <c r="BG249"/>
  <c r="BE249"/>
  <c r="T249"/>
  <c r="R249"/>
  <c r="P249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J144"/>
  <c r="J143"/>
  <c r="F143"/>
  <c r="F141"/>
  <c r="E139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972"/>
  <c r="BK948"/>
  <c r="BK935"/>
  <c r="BK907"/>
  <c r="J895"/>
  <c r="BK880"/>
  <c r="BK827"/>
  <c r="BK822"/>
  <c r="J806"/>
  <c r="BK798"/>
  <c r="BK785"/>
  <c r="BK775"/>
  <c r="BK752"/>
  <c r="BK741"/>
  <c r="BK728"/>
  <c r="J706"/>
  <c r="BK683"/>
  <c r="BK663"/>
  <c r="BK641"/>
  <c r="J623"/>
  <c r="BK605"/>
  <c r="BK594"/>
  <c r="J571"/>
  <c r="J559"/>
  <c r="J534"/>
  <c r="J525"/>
  <c r="BK517"/>
  <c r="J502"/>
  <c r="J493"/>
  <c r="BK480"/>
  <c r="BK466"/>
  <c r="J455"/>
  <c r="J416"/>
  <c r="J391"/>
  <c r="BK355"/>
  <c r="BK333"/>
  <c r="J280"/>
  <c r="BK237"/>
  <c r="J197"/>
  <c r="BK177"/>
  <c r="BK983"/>
  <c r="BK962"/>
  <c r="J944"/>
  <c r="J932"/>
  <c r="BK928"/>
  <c r="J909"/>
  <c r="BK901"/>
  <c r="BK897"/>
  <c r="J824"/>
  <c r="J808"/>
  <c r="J793"/>
  <c r="J788"/>
  <c r="J745"/>
  <c r="BK727"/>
  <c r="BK706"/>
  <c r="J692"/>
  <c r="J660"/>
  <c r="J626"/>
  <c r="BK599"/>
  <c r="J593"/>
  <c r="BK580"/>
  <c r="J565"/>
  <c r="BK551"/>
  <c r="BK536"/>
  <c r="J517"/>
  <c r="BK499"/>
  <c r="J480"/>
  <c r="BK445"/>
  <c r="J419"/>
  <c r="J355"/>
  <c r="BK311"/>
  <c r="J303"/>
  <c r="J272"/>
  <c r="J243"/>
  <c r="BK210"/>
  <c r="BK199"/>
  <c r="J170"/>
  <c r="J161"/>
  <c r="J968"/>
  <c r="BK944"/>
  <c r="J935"/>
  <c r="J918"/>
  <c r="J901"/>
  <c r="BK895"/>
  <c r="BK878"/>
  <c r="BK820"/>
  <c r="J800"/>
  <c r="BK793"/>
  <c r="BK773"/>
  <c r="J764"/>
  <c r="BK756"/>
  <c r="J736"/>
  <c r="J725"/>
  <c r="BK712"/>
  <c r="J663"/>
  <c r="J650"/>
  <c r="J633"/>
  <c r="BK610"/>
  <c r="BK593"/>
  <c r="J575"/>
  <c r="BK554"/>
  <c r="BK505"/>
  <c r="J495"/>
  <c r="J475"/>
  <c r="J463"/>
  <c r="BK450"/>
  <c r="BK432"/>
  <c r="J361"/>
  <c r="BK340"/>
  <c r="BK322"/>
  <c r="BK287"/>
  <c r="BK263"/>
  <c r="J252"/>
  <c r="BK240"/>
  <c r="BK219"/>
  <c r="J199"/>
  <c r="BK185"/>
  <c r="BK166"/>
  <c r="J150"/>
  <c r="BK985"/>
  <c r="J984"/>
  <c r="J924"/>
  <c r="J915"/>
  <c r="J902"/>
  <c r="J897"/>
  <c r="J888"/>
  <c r="J821"/>
  <c r="J812"/>
  <c r="BK806"/>
  <c r="J791"/>
  <c r="J783"/>
  <c r="J775"/>
  <c r="J761"/>
  <c r="J752"/>
  <c r="BK567"/>
  <c r="J545"/>
  <c r="J530"/>
  <c r="J509"/>
  <c r="J499"/>
  <c r="BK482"/>
  <c r="J469"/>
  <c r="J447"/>
  <c r="BK422"/>
  <c r="BK388"/>
  <c r="BK379"/>
  <c r="BK353"/>
  <c r="J311"/>
  <c r="BK280"/>
  <c r="J266"/>
  <c r="J259"/>
  <c r="J231"/>
  <c r="J210"/>
  <c r="J189"/>
  <c r="BK179"/>
  <c r="BK161"/>
  <c r="BK152"/>
  <c i="3" r="BK195"/>
  <c r="J190"/>
  <c r="J184"/>
  <c r="J170"/>
  <c r="J165"/>
  <c r="BK156"/>
  <c r="BK141"/>
  <c r="BK129"/>
  <c r="J197"/>
  <c r="BK184"/>
  <c r="BK176"/>
  <c r="J164"/>
  <c r="BK163"/>
  <c r="J156"/>
  <c r="J147"/>
  <c r="J136"/>
  <c r="BK130"/>
  <c r="BK191"/>
  <c r="J183"/>
  <c r="BK170"/>
  <c r="J166"/>
  <c r="J160"/>
  <c r="J153"/>
  <c r="BK145"/>
  <c r="J138"/>
  <c r="J132"/>
  <c r="J198"/>
  <c r="J193"/>
  <c r="J176"/>
  <c r="J172"/>
  <c r="J163"/>
  <c r="BK154"/>
  <c r="BK147"/>
  <c r="BK140"/>
  <c r="BK128"/>
  <c i="4" r="J128"/>
  <c r="J124"/>
  <c r="BK130"/>
  <c r="BK124"/>
  <c r="BK121"/>
  <c i="2" r="J951"/>
  <c r="BK937"/>
  <c r="BK932"/>
  <c r="BK904"/>
  <c r="BK890"/>
  <c r="J883"/>
  <c r="J844"/>
  <c r="BK814"/>
  <c r="J803"/>
  <c r="J792"/>
  <c r="BK778"/>
  <c r="BK770"/>
  <c r="BK747"/>
  <c r="BK736"/>
  <c r="BK725"/>
  <c r="BK694"/>
  <c r="BK660"/>
  <c r="J654"/>
  <c r="J630"/>
  <c r="J610"/>
  <c r="J595"/>
  <c r="J569"/>
  <c r="J551"/>
  <c r="J526"/>
  <c r="J515"/>
  <c r="BK500"/>
  <c r="BK491"/>
  <c r="BK478"/>
  <c r="J468"/>
  <c r="J459"/>
  <c r="BK443"/>
  <c r="J388"/>
  <c r="J346"/>
  <c r="J322"/>
  <c r="BK266"/>
  <c r="J212"/>
  <c r="J191"/>
  <c r="J152"/>
  <c r="J972"/>
  <c r="J953"/>
  <c r="J939"/>
  <c r="BK929"/>
  <c r="J912"/>
  <c r="BK902"/>
  <c r="J894"/>
  <c r="J872"/>
  <c r="BK821"/>
  <c r="BK803"/>
  <c r="BK789"/>
  <c r="BK761"/>
  <c r="J732"/>
  <c r="BK714"/>
  <c r="J697"/>
  <c r="J686"/>
  <c r="BK654"/>
  <c r="BK597"/>
  <c r="J590"/>
  <c r="BK578"/>
  <c r="BK571"/>
  <c r="J547"/>
  <c r="BK526"/>
  <c r="J505"/>
  <c r="J489"/>
  <c r="J450"/>
  <c r="J422"/>
  <c r="J364"/>
  <c r="J350"/>
  <c r="J291"/>
  <c r="BK259"/>
  <c r="J240"/>
  <c r="J222"/>
  <c r="J204"/>
  <c r="J177"/>
  <c r="BK159"/>
  <c r="BK966"/>
  <c r="J948"/>
  <c r="BK939"/>
  <c r="J921"/>
  <c r="J904"/>
  <c r="BK883"/>
  <c r="BK829"/>
  <c r="J816"/>
  <c r="J798"/>
  <c r="BK781"/>
  <c r="J767"/>
  <c r="J757"/>
  <c r="BK743"/>
  <c r="BK722"/>
  <c r="BK701"/>
  <c r="J683"/>
  <c r="J641"/>
  <c r="J612"/>
  <c r="J605"/>
  <c r="BK590"/>
  <c r="BK547"/>
  <c r="BK530"/>
  <c r="J504"/>
  <c r="BK487"/>
  <c r="BK467"/>
  <c r="J461"/>
  <c r="BK413"/>
  <c r="J385"/>
  <c r="BK350"/>
  <c r="J327"/>
  <c r="BK303"/>
  <c r="BK268"/>
  <c r="J255"/>
  <c r="BK229"/>
  <c r="BK222"/>
  <c r="BK204"/>
  <c r="J187"/>
  <c r="BK164"/>
  <c r="BK986"/>
  <c r="BK984"/>
  <c r="J928"/>
  <c r="BK912"/>
  <c r="J899"/>
  <c r="BK893"/>
  <c r="BK885"/>
  <c r="BK826"/>
  <c r="BK810"/>
  <c r="J805"/>
  <c r="BK788"/>
  <c r="BK776"/>
  <c r="BK763"/>
  <c r="BK757"/>
  <c r="BK569"/>
  <c r="J554"/>
  <c r="J543"/>
  <c r="J520"/>
  <c r="J507"/>
  <c r="BK497"/>
  <c r="BK485"/>
  <c r="BK468"/>
  <c r="J443"/>
  <c r="BK419"/>
  <c r="BK385"/>
  <c r="J376"/>
  <c r="BK343"/>
  <c r="BK316"/>
  <c r="J276"/>
  <c r="J261"/>
  <c r="BK243"/>
  <c r="BK225"/>
  <c r="BK208"/>
  <c r="J182"/>
  <c r="J166"/>
  <c r="BK150"/>
  <c i="3" r="BK196"/>
  <c r="J192"/>
  <c r="BK186"/>
  <c r="J180"/>
  <c r="BK166"/>
  <c r="BK157"/>
  <c r="J152"/>
  <c r="BK135"/>
  <c r="J126"/>
  <c r="J191"/>
  <c r="BK177"/>
  <c r="BK172"/>
  <c r="J161"/>
  <c r="BK153"/>
  <c r="J148"/>
  <c r="J139"/>
  <c r="J133"/>
  <c r="J194"/>
  <c r="J185"/>
  <c r="J171"/>
  <c r="BK167"/>
  <c r="BK161"/>
  <c r="J155"/>
  <c r="J141"/>
  <c r="J137"/>
  <c r="J130"/>
  <c r="J196"/>
  <c r="J189"/>
  <c r="BK181"/>
  <c r="J175"/>
  <c r="J167"/>
  <c r="BK158"/>
  <c r="J149"/>
  <c r="J144"/>
  <c r="BK131"/>
  <c i="4" r="J129"/>
  <c r="BK128"/>
  <c r="J123"/>
  <c r="J130"/>
  <c i="2" r="J966"/>
  <c r="J941"/>
  <c r="BK915"/>
  <c r="J896"/>
  <c r="J885"/>
  <c r="BK872"/>
  <c r="BK824"/>
  <c r="J810"/>
  <c r="J796"/>
  <c r="J781"/>
  <c r="J773"/>
  <c r="BK764"/>
  <c r="BK745"/>
  <c r="BK732"/>
  <c r="BK720"/>
  <c r="BK697"/>
  <c r="BK682"/>
  <c r="J658"/>
  <c r="BK644"/>
  <c r="BK615"/>
  <c r="BK602"/>
  <c r="BK585"/>
  <c r="BK565"/>
  <c r="J557"/>
  <c r="BK538"/>
  <c r="BK520"/>
  <c r="BK509"/>
  <c r="BK495"/>
  <c r="BK481"/>
  <c r="J473"/>
  <c r="BK463"/>
  <c r="BK447"/>
  <c r="BK410"/>
  <c r="J379"/>
  <c r="J343"/>
  <c r="J284"/>
  <c r="BK252"/>
  <c r="J229"/>
  <c r="BK182"/>
  <c r="J983"/>
  <c r="BK974"/>
  <c r="BK951"/>
  <c r="J940"/>
  <c r="J931"/>
  <c r="BK918"/>
  <c r="J903"/>
  <c r="BK899"/>
  <c r="J878"/>
  <c r="J827"/>
  <c r="J814"/>
  <c r="BK792"/>
  <c r="J762"/>
  <c r="BK730"/>
  <c r="J720"/>
  <c r="J701"/>
  <c r="BK688"/>
  <c r="BK650"/>
  <c r="BK623"/>
  <c r="J594"/>
  <c r="J585"/>
  <c r="BK575"/>
  <c r="BK563"/>
  <c r="J538"/>
  <c r="BK525"/>
  <c r="BK507"/>
  <c r="J491"/>
  <c r="BK469"/>
  <c r="J434"/>
  <c r="BK391"/>
  <c r="BK330"/>
  <c r="BK308"/>
  <c r="J287"/>
  <c r="BK249"/>
  <c r="BK233"/>
  <c r="BK206"/>
  <c r="J179"/>
  <c r="J163"/>
  <c r="J974"/>
  <c r="BK953"/>
  <c r="BK940"/>
  <c r="BK924"/>
  <c r="J905"/>
  <c r="BK896"/>
  <c r="BK874"/>
  <c r="BK819"/>
  <c r="BK812"/>
  <c r="BK796"/>
  <c r="BK783"/>
  <c r="J772"/>
  <c r="J759"/>
  <c r="BK750"/>
  <c r="J728"/>
  <c r="BK717"/>
  <c r="BK692"/>
  <c r="BK679"/>
  <c r="BK656"/>
  <c r="BK626"/>
  <c r="J608"/>
  <c r="J597"/>
  <c r="J567"/>
  <c r="BK545"/>
  <c r="J523"/>
  <c r="J500"/>
  <c r="J482"/>
  <c r="J466"/>
  <c r="J445"/>
  <c r="J428"/>
  <c r="BK364"/>
  <c r="J330"/>
  <c r="J308"/>
  <c r="BK284"/>
  <c r="BK246"/>
  <c r="BK231"/>
  <c r="J225"/>
  <c r="BK212"/>
  <c r="BK191"/>
  <c r="BK167"/>
  <c i="1" r="AS94"/>
  <c i="2" r="J900"/>
  <c r="BK894"/>
  <c r="BK844"/>
  <c r="J822"/>
  <c r="J819"/>
  <c r="BK800"/>
  <c r="J789"/>
  <c r="J778"/>
  <c r="J765"/>
  <c r="BK759"/>
  <c r="J580"/>
  <c r="BK557"/>
  <c r="J536"/>
  <c r="BK515"/>
  <c r="BK502"/>
  <c r="BK494"/>
  <c r="J481"/>
  <c r="BK461"/>
  <c r="J432"/>
  <c r="J413"/>
  <c r="BK382"/>
  <c r="J358"/>
  <c r="J333"/>
  <c r="J306"/>
  <c r="J268"/>
  <c r="BK255"/>
  <c r="J233"/>
  <c r="J216"/>
  <c r="BK197"/>
  <c r="J185"/>
  <c r="BK170"/>
  <c r="J154"/>
  <c i="3" r="BK197"/>
  <c r="BK193"/>
  <c r="BK189"/>
  <c r="BK185"/>
  <c r="BK173"/>
  <c r="J162"/>
  <c r="BK151"/>
  <c r="J134"/>
  <c r="J128"/>
  <c r="BK192"/>
  <c r="J182"/>
  <c r="BK175"/>
  <c r="J158"/>
  <c r="BK152"/>
  <c r="BK144"/>
  <c r="BK137"/>
  <c r="J131"/>
  <c r="J195"/>
  <c r="BK179"/>
  <c r="BK169"/>
  <c r="BK165"/>
  <c r="BK159"/>
  <c r="J151"/>
  <c r="J140"/>
  <c r="BK134"/>
  <c r="J125"/>
  <c r="BK182"/>
  <c r="J179"/>
  <c r="J173"/>
  <c r="BK168"/>
  <c r="BK155"/>
  <c r="BK148"/>
  <c r="BK143"/>
  <c r="BK136"/>
  <c r="BK126"/>
  <c i="4" r="BK127"/>
  <c r="BK123"/>
  <c r="BK125"/>
  <c r="BK122"/>
  <c r="J121"/>
  <c i="2" r="J981"/>
  <c r="BK946"/>
  <c r="BK927"/>
  <c r="BK903"/>
  <c r="BK888"/>
  <c r="J874"/>
  <c r="J826"/>
  <c r="BK816"/>
  <c r="J799"/>
  <c r="J787"/>
  <c r="J776"/>
  <c r="BK767"/>
  <c r="J750"/>
  <c r="J743"/>
  <c r="J730"/>
  <c r="J717"/>
  <c r="J688"/>
  <c r="J679"/>
  <c r="J656"/>
  <c r="BK633"/>
  <c r="BK612"/>
  <c r="J599"/>
  <c r="J578"/>
  <c r="J563"/>
  <c r="BK549"/>
  <c r="BK528"/>
  <c r="BK523"/>
  <c r="J497"/>
  <c r="J487"/>
  <c r="J478"/>
  <c r="J467"/>
  <c r="J458"/>
  <c r="J438"/>
  <c r="J382"/>
  <c r="J353"/>
  <c r="J324"/>
  <c r="BK274"/>
  <c r="J249"/>
  <c r="BK194"/>
  <c r="J164"/>
  <c r="BK981"/>
  <c r="BK968"/>
  <c r="J946"/>
  <c r="J937"/>
  <c r="J927"/>
  <c r="BK905"/>
  <c r="BK900"/>
  <c r="J893"/>
  <c r="BK837"/>
  <c r="J818"/>
  <c r="BK791"/>
  <c r="BK765"/>
  <c r="J741"/>
  <c r="J722"/>
  <c r="J712"/>
  <c r="J694"/>
  <c r="J682"/>
  <c r="BK630"/>
  <c r="BK608"/>
  <c r="BK595"/>
  <c r="BK586"/>
  <c r="J576"/>
  <c r="J561"/>
  <c r="BK534"/>
  <c r="J510"/>
  <c r="BK493"/>
  <c r="J485"/>
  <c r="BK459"/>
  <c r="BK428"/>
  <c r="BK358"/>
  <c r="BK324"/>
  <c r="BK306"/>
  <c r="BK276"/>
  <c r="J246"/>
  <c r="J237"/>
  <c r="J208"/>
  <c r="BK189"/>
  <c r="J167"/>
  <c r="BK154"/>
  <c r="J962"/>
  <c r="BK941"/>
  <c r="BK931"/>
  <c r="J907"/>
  <c r="J898"/>
  <c r="J880"/>
  <c r="J837"/>
  <c r="BK818"/>
  <c r="BK805"/>
  <c r="BK787"/>
  <c r="J770"/>
  <c r="J763"/>
  <c r="J747"/>
  <c r="J727"/>
  <c r="J714"/>
  <c r="BK686"/>
  <c r="BK658"/>
  <c r="J644"/>
  <c r="J615"/>
  <c r="J602"/>
  <c r="BK576"/>
  <c r="BK559"/>
  <c r="BK543"/>
  <c r="BK510"/>
  <c r="J494"/>
  <c r="BK473"/>
  <c r="BK458"/>
  <c r="BK438"/>
  <c r="J410"/>
  <c r="BK376"/>
  <c r="BK346"/>
  <c r="J316"/>
  <c r="J274"/>
  <c r="BK261"/>
  <c r="BK235"/>
  <c r="BK216"/>
  <c r="J194"/>
  <c r="BK175"/>
  <c r="BK163"/>
  <c r="J986"/>
  <c r="J985"/>
  <c r="J929"/>
  <c r="BK921"/>
  <c r="BK909"/>
  <c r="BK898"/>
  <c r="J890"/>
  <c r="J829"/>
  <c r="J820"/>
  <c r="BK808"/>
  <c r="BK799"/>
  <c r="J785"/>
  <c r="BK772"/>
  <c r="BK762"/>
  <c r="J756"/>
  <c r="J586"/>
  <c r="BK561"/>
  <c r="J549"/>
  <c r="J528"/>
  <c r="BK504"/>
  <c r="BK489"/>
  <c r="BK475"/>
  <c r="BK455"/>
  <c r="BK434"/>
  <c r="BK416"/>
  <c r="BK361"/>
  <c r="J340"/>
  <c r="BK327"/>
  <c r="BK291"/>
  <c r="BK272"/>
  <c r="J263"/>
  <c r="J235"/>
  <c r="J219"/>
  <c r="J206"/>
  <c r="BK187"/>
  <c r="J175"/>
  <c r="J159"/>
  <c i="3" r="BK198"/>
  <c r="BK194"/>
  <c r="BK187"/>
  <c r="BK183"/>
  <c r="J169"/>
  <c r="BK164"/>
  <c r="J154"/>
  <c r="BK133"/>
  <c r="BK125"/>
  <c r="J187"/>
  <c r="J181"/>
  <c r="BK174"/>
  <c r="BK160"/>
  <c r="BK149"/>
  <c r="J143"/>
  <c r="BK132"/>
  <c r="BK124"/>
  <c r="BK190"/>
  <c r="J177"/>
  <c r="J168"/>
  <c r="BK162"/>
  <c r="J157"/>
  <c r="BK150"/>
  <c r="BK139"/>
  <c r="J135"/>
  <c r="J129"/>
  <c r="J186"/>
  <c r="BK180"/>
  <c r="J174"/>
  <c r="BK171"/>
  <c r="J159"/>
  <c r="J150"/>
  <c r="J145"/>
  <c r="BK138"/>
  <c r="J124"/>
  <c i="4" r="BK126"/>
  <c r="J122"/>
  <c r="BK129"/>
  <c r="J127"/>
  <c r="J126"/>
  <c r="J125"/>
  <c i="2" l="1" r="P149"/>
  <c r="BK174"/>
  <c r="J174"/>
  <c r="J99"/>
  <c r="BK181"/>
  <c r="J181"/>
  <c r="J100"/>
  <c r="BK203"/>
  <c r="J203"/>
  <c r="J101"/>
  <c r="BK218"/>
  <c r="J218"/>
  <c r="J102"/>
  <c r="BK228"/>
  <c r="J228"/>
  <c r="J103"/>
  <c r="BK258"/>
  <c r="J258"/>
  <c r="J104"/>
  <c r="BK444"/>
  <c r="J444"/>
  <c r="J105"/>
  <c r="P465"/>
  <c r="BK472"/>
  <c r="J472"/>
  <c r="J107"/>
  <c r="P484"/>
  <c r="T519"/>
  <c r="T592"/>
  <c r="P604"/>
  <c r="P611"/>
  <c r="R687"/>
  <c r="T726"/>
  <c r="T729"/>
  <c r="P742"/>
  <c r="T751"/>
  <c r="R807"/>
  <c r="BK823"/>
  <c r="J823"/>
  <c r="J121"/>
  <c r="BK908"/>
  <c r="J908"/>
  <c r="J122"/>
  <c r="R936"/>
  <c r="T952"/>
  <c r="R967"/>
  <c r="P973"/>
  <c r="P982"/>
  <c i="3" r="BK127"/>
  <c r="J127"/>
  <c r="J98"/>
  <c r="R127"/>
  <c r="BK142"/>
  <c r="J142"/>
  <c r="J99"/>
  <c r="T142"/>
  <c r="R146"/>
  <c r="P178"/>
  <c r="P188"/>
  <c i="2" r="BK149"/>
  <c r="J149"/>
  <c r="J98"/>
  <c r="T149"/>
  <c r="R174"/>
  <c r="T181"/>
  <c r="T203"/>
  <c r="T218"/>
  <c r="T228"/>
  <c r="T258"/>
  <c r="T444"/>
  <c r="T465"/>
  <c r="T472"/>
  <c r="T484"/>
  <c r="R519"/>
  <c r="R592"/>
  <c r="BK604"/>
  <c r="J604"/>
  <c r="J113"/>
  <c r="T604"/>
  <c r="BK611"/>
  <c r="J611"/>
  <c r="J114"/>
  <c r="T687"/>
  <c r="R726"/>
  <c r="R729"/>
  <c r="T742"/>
  <c r="P751"/>
  <c r="BK807"/>
  <c r="J807"/>
  <c r="J120"/>
  <c r="P823"/>
  <c r="R908"/>
  <c r="T936"/>
  <c r="P952"/>
  <c r="T967"/>
  <c r="T973"/>
  <c r="R982"/>
  <c i="3" r="BK123"/>
  <c r="J123"/>
  <c r="J97"/>
  <c r="R123"/>
  <c r="P127"/>
  <c r="BK146"/>
  <c r="J146"/>
  <c r="J100"/>
  <c r="T146"/>
  <c r="BK188"/>
  <c r="J188"/>
  <c r="J102"/>
  <c r="T188"/>
  <c i="2" r="T174"/>
  <c r="P181"/>
  <c r="P203"/>
  <c r="R218"/>
  <c r="R228"/>
  <c r="P258"/>
  <c r="P444"/>
  <c r="BK465"/>
  <c r="J465"/>
  <c r="J106"/>
  <c r="R472"/>
  <c r="R484"/>
  <c r="BK519"/>
  <c r="J519"/>
  <c r="J109"/>
  <c r="P592"/>
  <c r="R604"/>
  <c r="T611"/>
  <c r="BK687"/>
  <c r="J687"/>
  <c r="J115"/>
  <c r="BK726"/>
  <c r="J726"/>
  <c r="J116"/>
  <c r="BK729"/>
  <c r="J729"/>
  <c r="J117"/>
  <c r="R742"/>
  <c r="R751"/>
  <c r="P807"/>
  <c r="T823"/>
  <c r="P908"/>
  <c r="BK936"/>
  <c r="J936"/>
  <c r="J123"/>
  <c r="R952"/>
  <c r="P967"/>
  <c r="R973"/>
  <c r="T982"/>
  <c i="3" r="T178"/>
  <c i="2" r="R149"/>
  <c r="P174"/>
  <c r="R181"/>
  <c r="R203"/>
  <c r="P218"/>
  <c r="P228"/>
  <c r="R258"/>
  <c r="R444"/>
  <c r="R465"/>
  <c r="P472"/>
  <c r="BK484"/>
  <c r="J484"/>
  <c r="J108"/>
  <c r="P519"/>
  <c r="BK592"/>
  <c r="J592"/>
  <c r="J110"/>
  <c r="R611"/>
  <c r="P687"/>
  <c r="P726"/>
  <c r="P729"/>
  <c r="BK742"/>
  <c r="J742"/>
  <c r="J118"/>
  <c r="BK751"/>
  <c r="J751"/>
  <c r="J119"/>
  <c r="T807"/>
  <c r="R823"/>
  <c r="T908"/>
  <c r="P936"/>
  <c r="BK952"/>
  <c r="J952"/>
  <c r="J124"/>
  <c r="BK967"/>
  <c r="J967"/>
  <c r="J125"/>
  <c r="BK973"/>
  <c r="J973"/>
  <c r="J126"/>
  <c r="BK982"/>
  <c r="J982"/>
  <c r="J127"/>
  <c i="3" r="P123"/>
  <c r="T123"/>
  <c r="T127"/>
  <c r="P142"/>
  <c r="R142"/>
  <c r="P146"/>
  <c r="BK178"/>
  <c r="J178"/>
  <c r="J101"/>
  <c r="R178"/>
  <c r="R188"/>
  <c i="4" r="BK120"/>
  <c r="J120"/>
  <c r="J98"/>
  <c r="P120"/>
  <c r="P119"/>
  <c r="P118"/>
  <c i="1" r="AU97"/>
  <c i="4" r="R120"/>
  <c r="R119"/>
  <c r="R118"/>
  <c r="T120"/>
  <c r="T119"/>
  <c r="T118"/>
  <c i="2" r="BK601"/>
  <c r="J601"/>
  <c r="J111"/>
  <c i="4" r="E108"/>
  <c r="BF125"/>
  <c r="BF127"/>
  <c r="BF121"/>
  <c r="BF124"/>
  <c r="BF128"/>
  <c r="BF130"/>
  <c r="F115"/>
  <c r="BF122"/>
  <c r="BF123"/>
  <c r="BF126"/>
  <c r="J89"/>
  <c r="BF129"/>
  <c i="3" r="F92"/>
  <c r="J116"/>
  <c r="BF133"/>
  <c r="BF136"/>
  <c r="BF143"/>
  <c r="BF144"/>
  <c r="BF158"/>
  <c r="BF162"/>
  <c r="BF164"/>
  <c r="BF165"/>
  <c r="BF171"/>
  <c r="BF173"/>
  <c r="BF175"/>
  <c r="BF177"/>
  <c r="BF179"/>
  <c r="BF183"/>
  <c r="BF186"/>
  <c r="BF187"/>
  <c r="BF190"/>
  <c r="BF194"/>
  <c r="BF195"/>
  <c r="BF196"/>
  <c r="BF198"/>
  <c r="BF128"/>
  <c r="BF131"/>
  <c r="BF132"/>
  <c r="BF137"/>
  <c r="BF147"/>
  <c r="BF149"/>
  <c r="BF150"/>
  <c r="BF152"/>
  <c r="BF154"/>
  <c r="BF156"/>
  <c r="BF159"/>
  <c r="BF160"/>
  <c r="BF163"/>
  <c r="BF166"/>
  <c r="BF169"/>
  <c r="BF170"/>
  <c r="BF172"/>
  <c r="BF176"/>
  <c r="BF180"/>
  <c r="BF182"/>
  <c r="BF184"/>
  <c r="BF191"/>
  <c r="E85"/>
  <c r="BF124"/>
  <c r="BF125"/>
  <c r="BF126"/>
  <c r="BF129"/>
  <c r="BF130"/>
  <c r="BF134"/>
  <c r="BF135"/>
  <c r="BF138"/>
  <c r="BF141"/>
  <c r="BF145"/>
  <c r="BF155"/>
  <c r="BF157"/>
  <c r="BF174"/>
  <c r="BF181"/>
  <c r="BF185"/>
  <c r="BF193"/>
  <c r="BF139"/>
  <c r="BF140"/>
  <c r="BF148"/>
  <c r="BF151"/>
  <c r="BF153"/>
  <c r="BF161"/>
  <c r="BF167"/>
  <c r="BF168"/>
  <c r="BF189"/>
  <c r="BF192"/>
  <c r="BF197"/>
  <c i="2" r="E137"/>
  <c r="BF154"/>
  <c r="BF164"/>
  <c r="BF166"/>
  <c r="BF167"/>
  <c r="BF170"/>
  <c r="BF177"/>
  <c r="BF179"/>
  <c r="BF182"/>
  <c r="BF187"/>
  <c r="BF208"/>
  <c r="BF216"/>
  <c r="BF222"/>
  <c r="BF229"/>
  <c r="BF231"/>
  <c r="BF233"/>
  <c r="BF255"/>
  <c r="BF263"/>
  <c r="BF274"/>
  <c r="BF303"/>
  <c r="BF308"/>
  <c r="BF333"/>
  <c r="BF355"/>
  <c r="BF364"/>
  <c r="BF419"/>
  <c r="BF428"/>
  <c r="BF438"/>
  <c r="BF450"/>
  <c r="BF459"/>
  <c r="BF463"/>
  <c r="BF480"/>
  <c r="BF517"/>
  <c r="BF525"/>
  <c r="BF526"/>
  <c r="BF528"/>
  <c r="BF534"/>
  <c r="BF538"/>
  <c r="BF547"/>
  <c r="BF551"/>
  <c r="BF559"/>
  <c r="BF578"/>
  <c r="BF585"/>
  <c r="BF756"/>
  <c r="BF764"/>
  <c r="BF765"/>
  <c r="BF772"/>
  <c r="BF778"/>
  <c r="BF783"/>
  <c r="BF788"/>
  <c r="BF803"/>
  <c r="BF810"/>
  <c r="BF814"/>
  <c r="BF819"/>
  <c r="BF820"/>
  <c r="BF826"/>
  <c r="BF827"/>
  <c r="BF880"/>
  <c r="BF896"/>
  <c r="BF899"/>
  <c r="BF901"/>
  <c r="BF903"/>
  <c r="BF927"/>
  <c r="BF983"/>
  <c r="BF984"/>
  <c r="BF985"/>
  <c r="BF986"/>
  <c r="J141"/>
  <c r="BF161"/>
  <c r="BF197"/>
  <c r="BF206"/>
  <c r="BF235"/>
  <c r="BF249"/>
  <c r="BF259"/>
  <c r="BF266"/>
  <c r="BF272"/>
  <c r="BF276"/>
  <c r="BF306"/>
  <c r="BF311"/>
  <c r="BF324"/>
  <c r="BF327"/>
  <c r="BF330"/>
  <c r="BF358"/>
  <c r="BF382"/>
  <c r="BF388"/>
  <c r="BF391"/>
  <c r="BF410"/>
  <c r="BF416"/>
  <c r="BF422"/>
  <c r="BF443"/>
  <c r="BF473"/>
  <c r="BF478"/>
  <c r="BF481"/>
  <c r="BF493"/>
  <c r="BF494"/>
  <c r="BF499"/>
  <c r="BF500"/>
  <c r="BF509"/>
  <c r="BF520"/>
  <c r="BF563"/>
  <c r="BF571"/>
  <c r="BF576"/>
  <c r="BF580"/>
  <c r="BF586"/>
  <c r="BF593"/>
  <c r="BF594"/>
  <c r="BF597"/>
  <c r="BF615"/>
  <c r="BF626"/>
  <c r="BF658"/>
  <c r="BF679"/>
  <c r="BF686"/>
  <c r="BF692"/>
  <c r="BF717"/>
  <c r="BF725"/>
  <c r="BF728"/>
  <c r="BF730"/>
  <c r="BF736"/>
  <c r="BF741"/>
  <c r="BF752"/>
  <c r="BF757"/>
  <c r="BF762"/>
  <c r="BF763"/>
  <c r="BF770"/>
  <c r="BF773"/>
  <c r="BF775"/>
  <c r="BF776"/>
  <c r="BF789"/>
  <c r="BF791"/>
  <c r="BF792"/>
  <c r="BF796"/>
  <c r="BF799"/>
  <c r="BF806"/>
  <c r="BF808"/>
  <c r="BF829"/>
  <c r="BF888"/>
  <c r="BF893"/>
  <c r="BF905"/>
  <c r="BF912"/>
  <c r="BF915"/>
  <c r="BF928"/>
  <c r="BF935"/>
  <c r="BF948"/>
  <c r="BF953"/>
  <c r="BF962"/>
  <c r="BF968"/>
  <c r="F144"/>
  <c r="BF152"/>
  <c r="BF159"/>
  <c r="BF163"/>
  <c r="BF185"/>
  <c r="BF191"/>
  <c r="BF199"/>
  <c r="BF212"/>
  <c r="BF219"/>
  <c r="BF225"/>
  <c r="BF237"/>
  <c r="BF240"/>
  <c r="BF243"/>
  <c r="BF252"/>
  <c r="BF268"/>
  <c r="BF284"/>
  <c r="BF287"/>
  <c r="BF291"/>
  <c r="BF353"/>
  <c r="BF361"/>
  <c r="BF379"/>
  <c r="BF432"/>
  <c r="BF434"/>
  <c r="BF447"/>
  <c r="BF455"/>
  <c r="BF458"/>
  <c r="BF466"/>
  <c r="BF467"/>
  <c r="BF468"/>
  <c r="BF482"/>
  <c r="BF487"/>
  <c r="BF489"/>
  <c r="BF495"/>
  <c r="BF497"/>
  <c r="BF504"/>
  <c r="BF505"/>
  <c r="BF515"/>
  <c r="BF530"/>
  <c r="BF545"/>
  <c r="BF565"/>
  <c r="BF569"/>
  <c r="BF575"/>
  <c r="BF599"/>
  <c r="BF608"/>
  <c r="BF610"/>
  <c r="BF612"/>
  <c r="BF630"/>
  <c r="BF633"/>
  <c r="BF641"/>
  <c r="BF654"/>
  <c r="BF656"/>
  <c r="BF660"/>
  <c r="BF663"/>
  <c r="BF682"/>
  <c r="BF694"/>
  <c r="BF706"/>
  <c r="BF714"/>
  <c r="BF732"/>
  <c r="BF743"/>
  <c r="BF759"/>
  <c r="BF761"/>
  <c r="BF767"/>
  <c r="BF787"/>
  <c r="BF812"/>
  <c r="BF816"/>
  <c r="BF821"/>
  <c r="BF844"/>
  <c r="BF872"/>
  <c r="BF874"/>
  <c r="BF885"/>
  <c r="BF890"/>
  <c r="BF894"/>
  <c r="BF898"/>
  <c r="BF907"/>
  <c r="BF909"/>
  <c r="BF924"/>
  <c r="BF929"/>
  <c r="BF931"/>
  <c r="BF932"/>
  <c r="BF981"/>
  <c r="BF150"/>
  <c r="BF175"/>
  <c r="BF189"/>
  <c r="BF194"/>
  <c r="BF204"/>
  <c r="BF210"/>
  <c r="BF246"/>
  <c r="BF261"/>
  <c r="BF280"/>
  <c r="BF316"/>
  <c r="BF322"/>
  <c r="BF340"/>
  <c r="BF343"/>
  <c r="BF346"/>
  <c r="BF350"/>
  <c r="BF376"/>
  <c r="BF385"/>
  <c r="BF413"/>
  <c r="BF445"/>
  <c r="BF461"/>
  <c r="BF469"/>
  <c r="BF475"/>
  <c r="BF485"/>
  <c r="BF491"/>
  <c r="BF502"/>
  <c r="BF507"/>
  <c r="BF510"/>
  <c r="BF523"/>
  <c r="BF536"/>
  <c r="BF543"/>
  <c r="BF549"/>
  <c r="BF554"/>
  <c r="BF557"/>
  <c r="BF561"/>
  <c r="BF567"/>
  <c r="BF590"/>
  <c r="BF595"/>
  <c r="BF602"/>
  <c r="BF605"/>
  <c r="BF623"/>
  <c r="BF644"/>
  <c r="BF650"/>
  <c r="BF683"/>
  <c r="BF688"/>
  <c r="BF697"/>
  <c r="BF701"/>
  <c r="BF712"/>
  <c r="BF720"/>
  <c r="BF722"/>
  <c r="BF727"/>
  <c r="BF745"/>
  <c r="BF747"/>
  <c r="BF750"/>
  <c r="BF781"/>
  <c r="BF785"/>
  <c r="BF793"/>
  <c r="BF798"/>
  <c r="BF800"/>
  <c r="BF805"/>
  <c r="BF818"/>
  <c r="BF822"/>
  <c r="BF824"/>
  <c r="BF837"/>
  <c r="BF878"/>
  <c r="BF883"/>
  <c r="BF895"/>
  <c r="BF897"/>
  <c r="BF900"/>
  <c r="BF902"/>
  <c r="BF904"/>
  <c r="BF918"/>
  <c r="BF921"/>
  <c r="BF937"/>
  <c r="BF939"/>
  <c r="BF940"/>
  <c r="BF941"/>
  <c r="BF944"/>
  <c r="BF946"/>
  <c r="BF951"/>
  <c r="BF966"/>
  <c r="BF972"/>
  <c r="BF974"/>
  <c r="J33"/>
  <c i="1" r="AV95"/>
  <c i="3" r="F36"/>
  <c i="1" r="BC96"/>
  <c i="3" r="J33"/>
  <c i="1" r="AV96"/>
  <c i="4" r="J33"/>
  <c i="1" r="AV97"/>
  <c i="4" r="F36"/>
  <c i="1" r="BC97"/>
  <c i="2" r="F35"/>
  <c i="1" r="BB95"/>
  <c i="3" r="F37"/>
  <c i="1" r="BD96"/>
  <c i="3" r="F35"/>
  <c i="1" r="BB96"/>
  <c i="2" r="F33"/>
  <c i="1" r="AZ95"/>
  <c i="3" r="F33"/>
  <c i="1" r="AZ96"/>
  <c i="4" r="F33"/>
  <c i="1" r="AZ97"/>
  <c i="4" r="F37"/>
  <c i="1" r="BD97"/>
  <c i="4" r="F35"/>
  <c i="1" r="BB97"/>
  <c i="2" r="F37"/>
  <c i="1" r="BD95"/>
  <c i="2" r="F36"/>
  <c i="1" r="BC95"/>
  <c i="2" l="1" r="T148"/>
  <c i="3" r="P122"/>
  <c i="1" r="AU96"/>
  <c i="3" r="R122"/>
  <c i="2" r="T603"/>
  <c i="3" r="T122"/>
  <c i="2" r="R148"/>
  <c r="R603"/>
  <c r="P603"/>
  <c r="P148"/>
  <c r="BK148"/>
  <c r="J148"/>
  <c r="J97"/>
  <c r="BK603"/>
  <c r="J603"/>
  <c r="J112"/>
  <c i="3" r="BK122"/>
  <c r="J122"/>
  <c r="J96"/>
  <c i="4" r="BK119"/>
  <c r="J119"/>
  <c r="J97"/>
  <c i="2" r="F34"/>
  <c i="1" r="BA95"/>
  <c i="2" r="J34"/>
  <c i="1" r="AW95"/>
  <c r="AT95"/>
  <c i="3" r="J34"/>
  <c i="1" r="AW96"/>
  <c r="AT96"/>
  <c i="4" r="J34"/>
  <c i="1" r="AW97"/>
  <c r="AT97"/>
  <c r="BC94"/>
  <c r="AY94"/>
  <c r="BD94"/>
  <c r="W33"/>
  <c i="3" r="F34"/>
  <c i="1" r="BA96"/>
  <c r="BB94"/>
  <c r="W31"/>
  <c i="4" r="F34"/>
  <c i="1" r="BA97"/>
  <c r="AZ94"/>
  <c r="AV94"/>
  <c r="AK29"/>
  <c i="2" l="1" r="P147"/>
  <c i="1" r="AU95"/>
  <c i="2" r="R147"/>
  <c r="T147"/>
  <c r="BK147"/>
  <c r="J147"/>
  <c r="J96"/>
  <c i="4" r="BK118"/>
  <c r="J118"/>
  <c r="J96"/>
  <c i="1" r="AU94"/>
  <c r="BA94"/>
  <c r="AW94"/>
  <c r="AK30"/>
  <c i="3" r="J30"/>
  <c i="1" r="AG96"/>
  <c r="W32"/>
  <c r="W29"/>
  <c r="AX94"/>
  <c i="3" l="1" r="J39"/>
  <c i="1" r="AN96"/>
  <c i="4" r="J30"/>
  <c i="1" r="AG97"/>
  <c i="2" r="J30"/>
  <c i="1" r="AG95"/>
  <c r="AN95"/>
  <c r="AT94"/>
  <c r="W30"/>
  <c i="2" l="1" r="J39"/>
  <c i="4" r="J39"/>
  <c i="1" r="AN97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<sst xmlns="http://schemas.openxmlformats.org/spreadsheetml/2006/main">
  <si>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</si>
  <si>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</si>
  <si>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</si>
  <si>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</si>
  <si>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</si>
  <si>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{bafd4cd1-3c58-4a4b-b69b-9c3028a26239}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</si>
  <si>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</si>
  <si>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</si>
  <si>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</si>
  <si>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</si>
  <si>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</si>
  <si>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</si>
  <si>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</si>
  <si>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</si>
  <si>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2023-083a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</si>
  <si>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</si>
  <si>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</si>
  <si>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Sušice II - stavební úpravy a zateplení panelového domu Kaštanová č.p. 1180</t>
  </si>
  <si>
    <t>KSO:</t>
  </si>
  <si>
    <t>CC-CZ:</t>
  </si>
  <si>
    <t>Místo:</t>
  </si>
  <si>
    <t>Sušice</t>
  </si>
  <si>
    <t>Datum:</t>
  </si>
  <si>
    <t>23. 10. 2024</t>
  </si>
  <si>
    <t>Zadavatel:</t>
  </si>
  <si>
    <t>IČ:</t>
  </si>
  <si>
    <t>Město Sušice</t>
  </si>
  <si>
    <t>DIČ:</t>
  </si>
  <si>
    <t>Uchazeč:</t>
  </si>
  <si>
    <t>Vyplň údaj</t>
  </si>
  <si>
    <t>Projektant:</t>
  </si>
  <si>
    <t>True</t>
  </si>
  <si>
    <t>Ing. Jan Prášek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</si>
  <si>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</si>
  <si>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</si>
  <si>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</si>
  <si>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</si>
  <si>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</si>
  <si>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</si>
  <si>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</si>
  <si>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</si>
  <si>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</si>
  <si>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</si>
  <si>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</si>
  <si>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</si>
  <si>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</si>
  <si>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</si>
  <si>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</si>
  <si>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</si>
  <si>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</si>
  <si>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</si>
  <si>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</si>
  <si>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</si>
  <si>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</si>
  <si>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</si>
  <si>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</si>
  <si>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</si>
  <si>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</si>
  <si>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</si>
  <si>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</si>
  <si>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</si>
  <si>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</si>
  <si>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</si>
  <si>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</si>
  <si>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</si>
  <si>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</si>
  <si>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</si>
  <si>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</si>
  <si>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</si>
  <si>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</si>
  <si>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</si>
  <si>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</si>
  <si>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</si>
  <si>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</si>
  <si>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</si>
  <si>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</si>
  <si>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</si>
  <si>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</si>
  <si>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</si>
  <si>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</si>
  <si>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</si>
  <si>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</si>
  <si>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Stavební úpravy a zateplení panelového domu</t>
  </si>
  <si>
    <t>STA</t>
  </si>
  <si>
    <t>1</t>
  </si>
  <si>
    <t>{1530c80b-f32f-4e20-b4a0-e634f6ef2c0b}</t>
  </si>
  <si>
    <t>020</t>
  </si>
  <si>
    <t>Elektroinstalace</t>
  </si>
  <si>
    <t>{0f8944bb-9b37-4801-8a23-6e75c8703383}</t>
  </si>
  <si>
    <t>030</t>
  </si>
  <si>
    <t>Vzduchotechnika</t>
  </si>
  <si>
    <t>{bb14c9aa-2187-4330-be4c-8ebafc64635d}</t>
  </si>
  <si>
    <t>KRYCÍ LIST SOUPISU PRACÍ</t>
  </si>
  <si>
    <t>Objekt:</t>
  </si>
  <si>
    <t>010 - Stavební úpravy a zateplení panelového domu</t>
  </si>
  <si>
    <t>Pavel Hrba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</si>
  <si>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</si>
  <si>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</si>
  <si>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</si>
  <si>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</si>
  <si>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</si>
  <si>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</si>
  <si>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</si>
  <si>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</si>
  <si>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</si>
  <si>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</si>
  <si>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</si>
  <si>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</si>
  <si>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</si>
  <si>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</si>
  <si>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</si>
  <si>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9 - Ostatní konstrukce a práce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</si>
  <si>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</si>
  <si>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</si>
  <si>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</si>
  <si>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</si>
  <si>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</si>
  <si>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</si>
  <si>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</si>
  <si>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</si>
  <si>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</si>
  <si>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</si>
  <si>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</si>
  <si>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</si>
  <si>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</si>
  <si>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</si>
  <si>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</si>
  <si>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</si>
  <si>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</si>
  <si>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</si>
  <si>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</si>
  <si>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</si>
  <si>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</si>
  <si>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</si>
  <si>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</si>
  <si>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</si>
  <si>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</si>
  <si>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</si>
  <si>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</si>
  <si>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</si>
  <si>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</si>
  <si>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</si>
  <si>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</si>
  <si>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</si>
  <si>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</si>
  <si>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</si>
  <si>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</si>
  <si>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</si>
  <si>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</si>
  <si>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</si>
  <si>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</si>
  <si>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</si>
  <si>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</si>
  <si>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</si>
  <si>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2</t>
  </si>
  <si>
    <t>1810942849</t>
  </si>
  <si>
    <t>VV</t>
  </si>
  <si>
    <t>"Pro izolaci soklu" (20,93+0,6+7,28+3,615+6,8-1,2+2,35)*0,6</t>
  </si>
  <si>
    <t>122211101</t>
  </si>
  <si>
    <t>Odkopávky a prokopávky v hornině třídy těžitelnosti I, skupiny 3 ručně</t>
  </si>
  <si>
    <t>m3</t>
  </si>
  <si>
    <t>-1962591075</t>
  </si>
  <si>
    <t>"Nová dlažba" (27,97+23,5+18)*0,16</t>
  </si>
  <si>
    <t>3</t>
  </si>
  <si>
    <t>132212131</t>
  </si>
  <si>
    <t>Hloubení nezapažených rýh šířky do 800 mm v soudržných horninách třídy těžitelnosti I skupiny 3 ručně</t>
  </si>
  <si>
    <t>477901796</t>
  </si>
  <si>
    <t>"Pro okapový chodníček" (14,84+17,88+0,45*2+14,84)*0,45*0,16</t>
  </si>
  <si>
    <t>"Výkop pro izolaci soklu" (20,93+0,5+7,28+3,615+6,8-1+2,35)*0,5*0,2</t>
  </si>
  <si>
    <t>"Výkop pro základ schodiště" 1,4*0,4*0,9</t>
  </si>
  <si>
    <t>"Odvodnění svodu" (2,8+6)*0,3*0,4</t>
  </si>
  <si>
    <t>162651112</t>
  </si>
  <si>
    <t>Vodorovné přemístění přes 4 000 do 5000 m výkopku/sypaniny z horniny třídy těžitelnosti I skupiny 1 až 3</t>
  </si>
  <si>
    <t>-359239118</t>
  </si>
  <si>
    <t>11,115+9,097</t>
  </si>
  <si>
    <t>5</t>
  </si>
  <si>
    <t>171201231</t>
  </si>
  <si>
    <t>Poplatek za uložení zeminy a kamení na recyklační skládce (skládkovné) kód odpadu 17 05 04</t>
  </si>
  <si>
    <t>t</t>
  </si>
  <si>
    <t>1085533937</t>
  </si>
  <si>
    <t>20,212*1,75</t>
  </si>
  <si>
    <t>6</t>
  </si>
  <si>
    <t>171251201</t>
  </si>
  <si>
    <t>Uložení sypaniny na skládky nebo meziskládky</t>
  </si>
  <si>
    <t>-1488930285</t>
  </si>
  <si>
    <t>7</t>
  </si>
  <si>
    <t>181111131</t>
  </si>
  <si>
    <t>Plošná úprava terénu do 500 m2 zemina skupiny 1 až 4 nerovnosti přes 150 do 200 mm v rovinně a svahu do 1:5</t>
  </si>
  <si>
    <t>1791017997</t>
  </si>
  <si>
    <t>"Okolo upravovaných ploch" (15,3+18,8+15,3+14,62-2)*0,8</t>
  </si>
  <si>
    <t>8</t>
  </si>
  <si>
    <t>181411131</t>
  </si>
  <si>
    <t>Založení parkového trávníku výsevem pl do 1000 m2 v rovině a ve svahu do 1:5</t>
  </si>
  <si>
    <t>-2076189392</t>
  </si>
  <si>
    <t>9</t>
  </si>
  <si>
    <t>M</t>
  </si>
  <si>
    <t>00572410</t>
  </si>
  <si>
    <t>osivo směs travní parková</t>
  </si>
  <si>
    <t>kg</t>
  </si>
  <si>
    <t>1692930286</t>
  </si>
  <si>
    <t>49,616</t>
  </si>
  <si>
    <t>49,616*0,02 'Přepočtené koeficientem množství</t>
  </si>
  <si>
    <t>10</t>
  </si>
  <si>
    <t>181912112</t>
  </si>
  <si>
    <t>Úprava pláně v hornině třídy těžitelnosti I skupiny 3 se zhutněním ručně</t>
  </si>
  <si>
    <t>-1319947580</t>
  </si>
  <si>
    <t>"Nová dlažba" 27,97+23,5+18</t>
  </si>
  <si>
    <t>"Pod okapový chodníček" (14,84+17,88+0,4*2+14,84)*0,4</t>
  </si>
  <si>
    <t>Zakládání</t>
  </si>
  <si>
    <t>11</t>
  </si>
  <si>
    <t>211531111</t>
  </si>
  <si>
    <t>Výplň odvodňovacích žeber nebo trativodů kamenivem hrubým drceným frakce 16 až 63 mm</t>
  </si>
  <si>
    <t>138395156</t>
  </si>
  <si>
    <t>212755214</t>
  </si>
  <si>
    <t>Trativody z drenážních trubek plastových flexibilních D 100 mm bez lože</t>
  </si>
  <si>
    <t>m</t>
  </si>
  <si>
    <t>-2023352843</t>
  </si>
  <si>
    <t>"Odvodnění svodu" 2,8+6</t>
  </si>
  <si>
    <t>13</t>
  </si>
  <si>
    <t>274313611</t>
  </si>
  <si>
    <t>Základové pásy z betonu tř. C 16/20</t>
  </si>
  <si>
    <t>-949751683</t>
  </si>
  <si>
    <t>"Výkop pro základ schodiště" 1,4*0,4*0,9*1,035</t>
  </si>
  <si>
    <t>Svislé a kompletní konstrukce</t>
  </si>
  <si>
    <t>14</t>
  </si>
  <si>
    <t>310238211</t>
  </si>
  <si>
    <t>Zazdívka otvorů pl přes 0,25 do 1 m2 ve zdivu nadzákladovém cihlami pálenými na MVC</t>
  </si>
  <si>
    <t>-1650095352</t>
  </si>
  <si>
    <t>"Mezi okny OK/N2.1" 1,8*0,45*4*0,4</t>
  </si>
  <si>
    <t>"Pro okno OK/N2.2" 1,35*0,6/2*0,4</t>
  </si>
  <si>
    <t>15</t>
  </si>
  <si>
    <t>310271075</t>
  </si>
  <si>
    <t>Zazdívka otvorů ve zdivu nadzákladovém pl přes 1 do 4 m2 pórobetonovými tvárnicemi přes P2 do P4 na tenkovrstvou maltu tl 300 m</t>
  </si>
  <si>
    <t>674822445</t>
  </si>
  <si>
    <t>"Pro OK/1.2" 1,95*2,345-1,34*1,5</t>
  </si>
  <si>
    <t>16</t>
  </si>
  <si>
    <t>311231115</t>
  </si>
  <si>
    <t>Zdivo nosné z cihel dl 290 mm P7 až 15 na SMS 5 MPa</t>
  </si>
  <si>
    <t>-1968534625</t>
  </si>
  <si>
    <t>"Elektroměrný pilíř" 2,35*1,3*0,35</t>
  </si>
  <si>
    <t>17</t>
  </si>
  <si>
    <t>311272311</t>
  </si>
  <si>
    <t>Zdivo z pórobetonových tvárnic hladkých do P2 do 450 kg/m3 na tenkovrstvou maltu tl 375 mm</t>
  </si>
  <si>
    <t>-345455542</t>
  </si>
  <si>
    <t>"Pro OK/2.1 - 8.NP" (4,6*2,6-0,9*2,4-2,4*1,5)*4</t>
  </si>
  <si>
    <t>18</t>
  </si>
  <si>
    <t>317234410</t>
  </si>
  <si>
    <t>Vyzdívka mezi nosníky z cihel pálených na MC</t>
  </si>
  <si>
    <t>1710797708</t>
  </si>
  <si>
    <t>"Pro OK/2.1 - IPE 80" 1,25*8*2*0,375*0,1</t>
  </si>
  <si>
    <t>"Pro OK/2.2 - IPE 100" 1,65*0,375*0,12</t>
  </si>
  <si>
    <t>19</t>
  </si>
  <si>
    <t>317944321</t>
  </si>
  <si>
    <t>Válcované nosníky do č.12 dodatečně osazované do připravených otvorů</t>
  </si>
  <si>
    <t>335814577</t>
  </si>
  <si>
    <t>"Pro OK/2.1 - IPE 80" 1,25*3*8*2*6/1000</t>
  </si>
  <si>
    <t>"Pro OK/2.2 - IPE 100" 1,65*3*8,1/1000</t>
  </si>
  <si>
    <t>20</t>
  </si>
  <si>
    <t>317944323</t>
  </si>
  <si>
    <t>Válcované nosníky č.14 až 22 dodatečně osazované do připravených otvorů</t>
  </si>
  <si>
    <t>-1215163426</t>
  </si>
  <si>
    <t>"Pro DV/N1.2 - HEB 140" 1,9*33,7/1000</t>
  </si>
  <si>
    <t>346244381</t>
  </si>
  <si>
    <t>Plentování jednostranné v do 200 mm válcovaných nosníků cihlami</t>
  </si>
  <si>
    <t>582259175</t>
  </si>
  <si>
    <t>"Pro DV/N1.2 - HEB 140" 1,9*0,14*2</t>
  </si>
  <si>
    <t>"Pro OK/2.1 - IPE 80" 1,25*2*8*2*0,08</t>
  </si>
  <si>
    <t>"Pro OK/2.2 - IPE 100" 1,65*2*0,1</t>
  </si>
  <si>
    <t>Vodorovné konstrukce</t>
  </si>
  <si>
    <t>22</t>
  </si>
  <si>
    <t>411321414</t>
  </si>
  <si>
    <t>Stropy deskové ze ŽB tř. C 25/30</t>
  </si>
  <si>
    <t>-866294670</t>
  </si>
  <si>
    <t>"Otvor po světlíku" 1,9*1,9*(0,06+0,04/2)</t>
  </si>
  <si>
    <t>23</t>
  </si>
  <si>
    <t>411354234</t>
  </si>
  <si>
    <t>Bednění stropů ztracené z hraněných trapézových vln v 40 mm plech pozinkovaný tl 0,88 mm</t>
  </si>
  <si>
    <t>1180157567</t>
  </si>
  <si>
    <t>"Otvor po světlíku" 1,9*1,9</t>
  </si>
  <si>
    <t>24</t>
  </si>
  <si>
    <t>411361821</t>
  </si>
  <si>
    <t>Výztuž stropů betonářskou ocelí 10 505</t>
  </si>
  <si>
    <t>-225406795</t>
  </si>
  <si>
    <t>"Otvor po světlíku - R8" 1,9*12*0,395/1000</t>
  </si>
  <si>
    <t>25</t>
  </si>
  <si>
    <t>411362021</t>
  </si>
  <si>
    <t>Výztuž stropů svařovanými sítěmi Kari</t>
  </si>
  <si>
    <t>1296694999</t>
  </si>
  <si>
    <t>"Otvor po světlíku - 150/150/6" 1,9*1,9*3,01/1000</t>
  </si>
  <si>
    <t>26</t>
  </si>
  <si>
    <t>4119-1-010</t>
  </si>
  <si>
    <t>Dodávka a montáž ocelové konstrukce zastropení otvoru po světlíku</t>
  </si>
  <si>
    <t>357272406</t>
  </si>
  <si>
    <t>"IPE 120" 1,9*10,4</t>
  </si>
  <si>
    <t>"P8" 1,9*4*(0,14+0,1*2)*65</t>
  </si>
  <si>
    <t>"Kotevní prvky" 187,72*0,15</t>
  </si>
  <si>
    <t>27</t>
  </si>
  <si>
    <t>451317777</t>
  </si>
  <si>
    <t>Podklad nebo lože pod dlažbu vodorovný nebo do sklonu 1:5 z betonu prostého tl přes 50 do 100 mm</t>
  </si>
  <si>
    <t>1761899764</t>
  </si>
  <si>
    <t>Komunikace pozemní</t>
  </si>
  <si>
    <t>28</t>
  </si>
  <si>
    <t>564861011</t>
  </si>
  <si>
    <t>Podklad ze štěrkodrtě ŠD plochy do 100 m2 tl 200 mm</t>
  </si>
  <si>
    <t>-6969207</t>
  </si>
  <si>
    <t>"Po výkopu pro izolaci soklu" (20,93+0,6+7,28+3,615+6,8-1,2+2,35)*0,6</t>
  </si>
  <si>
    <t>29</t>
  </si>
  <si>
    <t>596211110</t>
  </si>
  <si>
    <t>Kladení zámkové dlažby komunikací pro pěší ručně tl 60 mm skupiny A pl do 50 m2</t>
  </si>
  <si>
    <t>1289086178</t>
  </si>
  <si>
    <t>30</t>
  </si>
  <si>
    <t>59245018</t>
  </si>
  <si>
    <t>dlažba skladebná betonová 200x100mm tl 60mm přírodní</t>
  </si>
  <si>
    <t>-1209724625</t>
  </si>
  <si>
    <t>69,47</t>
  </si>
  <si>
    <t>69,47*1,03 'Přepočtené koeficientem množství</t>
  </si>
  <si>
    <t>61</t>
  </si>
  <si>
    <t>Úprava povrchů vnitřních</t>
  </si>
  <si>
    <t>31</t>
  </si>
  <si>
    <t>611323111</t>
  </si>
  <si>
    <t>Vápenocementová omítka hladkých vnitřních stropů rovných tloušťky do 5 mm nanášená ručně</t>
  </si>
  <si>
    <t>1638521220</t>
  </si>
  <si>
    <t>"Otvor po světlíku" 2,4*2,4</t>
  </si>
  <si>
    <t>32</t>
  </si>
  <si>
    <t>612323111</t>
  </si>
  <si>
    <t>Vápenocementová omítka hladkých vnitřních stěn tloušťky do 5 mm nanášená ručně</t>
  </si>
  <si>
    <t>901762143</t>
  </si>
  <si>
    <t>33</t>
  </si>
  <si>
    <t>612325222</t>
  </si>
  <si>
    <t>Vápenocementová štuková omítka malých ploch přes 0,09 do 0,25 m2 na stěnách</t>
  </si>
  <si>
    <t>kus</t>
  </si>
  <si>
    <t>1196592089</t>
  </si>
  <si>
    <t>"Začištění po kotevních sestavách balkonů" 6*4</t>
  </si>
  <si>
    <t>34</t>
  </si>
  <si>
    <t>612325223</t>
  </si>
  <si>
    <t>Vápenocementová štuková omítka malých ploch přes 0,25 do 1 m2 na stěnách</t>
  </si>
  <si>
    <t>201094949</t>
  </si>
  <si>
    <t>"Pro DV/N1.2 - překlad" 2</t>
  </si>
  <si>
    <t>35</t>
  </si>
  <si>
    <t>612325225</t>
  </si>
  <si>
    <t>Vápenocementová štuková omítka malých ploch přes 1 do 4 m2 na stěnách</t>
  </si>
  <si>
    <t>-1295160220</t>
  </si>
  <si>
    <t>"Pro OK/1.2" 1</t>
  </si>
  <si>
    <t>"Pro OK/2.1 - 7.NP" 4</t>
  </si>
  <si>
    <t>36</t>
  </si>
  <si>
    <t>612325302</t>
  </si>
  <si>
    <t>Vápenocementová štuková omítka ostění nebo nadpraží</t>
  </si>
  <si>
    <t>-1856136336</t>
  </si>
  <si>
    <t>"U měněných oken" (1*36+1,34*16+1,65+1,8*36*2+1,5*16*2+0,75*2)*0,2</t>
  </si>
  <si>
    <t>"Pro DV/N1.2" (1,55+2*2)*0,1</t>
  </si>
  <si>
    <t>37</t>
  </si>
  <si>
    <t>619991001</t>
  </si>
  <si>
    <t>Zakrytí podlahy fólií</t>
  </si>
  <si>
    <t>-530904476</t>
  </si>
  <si>
    <t>"U měněných oken" (36*2,3+16*2,1+5,7+4,6*2)*1,5</t>
  </si>
  <si>
    <t>"U měněných dveří" 2,3*1,5*4</t>
  </si>
  <si>
    <t>38</t>
  </si>
  <si>
    <t>619991011</t>
  </si>
  <si>
    <t>Obalení samostatných konstrukcí a prvků fólií</t>
  </si>
  <si>
    <t>-641493228</t>
  </si>
  <si>
    <t>"Okna" 1*1,8*36+1,34*1,5*16+1,65*0,75+(0,9*2,4+2,4*1,5)*2</t>
  </si>
  <si>
    <t>"Topná tělesa" 1,8*1,2*(36+16+1+2)</t>
  </si>
  <si>
    <t>39</t>
  </si>
  <si>
    <t>619995001</t>
  </si>
  <si>
    <t>Začištění omítek kolem oken, dveří, podlah nebo obkladů</t>
  </si>
  <si>
    <t>-347252179</t>
  </si>
  <si>
    <t>"Okolo měněných oken" ((1+1,8)*36+(1,34+1,5)*16+1,65+0,75)*2+4,4*2+2,6*4</t>
  </si>
  <si>
    <t>"Pro DV/N1.2" 2*4</t>
  </si>
  <si>
    <t>40</t>
  </si>
  <si>
    <t>611143004.R</t>
  </si>
  <si>
    <t>Montáž omítkových samolepících začišťovacích profilů pro spojení s okenním rámem</t>
  </si>
  <si>
    <t>-1813481345</t>
  </si>
  <si>
    <t>"U měněných oken" 1*36+1,34*16+1,65+1,8*36*2+1,5*16*2+0,75*2</t>
  </si>
  <si>
    <t>"U měněných dveří" 1,55+2,175*2+(1,55+2*2)*2</t>
  </si>
  <si>
    <t>41</t>
  </si>
  <si>
    <t>28342201</t>
  </si>
  <si>
    <t>profil začišťovací PVC 9mm</t>
  </si>
  <si>
    <t>-470200494</t>
  </si>
  <si>
    <t>255,19</t>
  </si>
  <si>
    <t>255,19*1,05 'Přepočtené koeficientem množství</t>
  </si>
  <si>
    <t>62</t>
  </si>
  <si>
    <t>Úprava povrchů vnějších</t>
  </si>
  <si>
    <t>42</t>
  </si>
  <si>
    <t>621151031</t>
  </si>
  <si>
    <t>Penetrační silikonový nátěr vnějších pastovitých tenkovrstvých omítek podhledů</t>
  </si>
  <si>
    <t>-1906947440</t>
  </si>
  <si>
    <t>"Podhledy lodžií" 3,97*1,37+4,3*1,37*60</t>
  </si>
  <si>
    <t>43</t>
  </si>
  <si>
    <t>621221011</t>
  </si>
  <si>
    <t>Montáž kontaktního zateplení vnějších podhledů lepením a mechanickým kotvením desek z minerální vlny s podélnou orientací do betonu a zdiva tl přes 40 do 80 mm</t>
  </si>
  <si>
    <t>-352155128</t>
  </si>
  <si>
    <t>"Podhledy lodžií" 4,09*1,41+4,44*1,41*60</t>
  </si>
  <si>
    <t>44</t>
  </si>
  <si>
    <t>63152261</t>
  </si>
  <si>
    <t>deska tepelně izolační minerální kontaktních fasád podélné vlákno λ=0,034 tl 60mm</t>
  </si>
  <si>
    <t>-632229418</t>
  </si>
  <si>
    <t>381,391</t>
  </si>
  <si>
    <t>381,391*1,05 'Přepočtené koeficientem množství</t>
  </si>
  <si>
    <t>45</t>
  </si>
  <si>
    <t>621531022</t>
  </si>
  <si>
    <t>Tenkovrstvá silikonová zatíraná omítka zrnitost 2,0 mm vnějších podhledů</t>
  </si>
  <si>
    <t>799302234</t>
  </si>
  <si>
    <t>46</t>
  </si>
  <si>
    <t>622131151</t>
  </si>
  <si>
    <t>Sanační postřik vnějších stěn nanášený celoplošně ručně</t>
  </si>
  <si>
    <t>1414224847</t>
  </si>
  <si>
    <t>"Předávací stanice" (5,22+1,6*2)*2,8-0,5*2,05*4+0,15*(0,5*4+2,05*8)</t>
  </si>
  <si>
    <t>"Pilíř elektro" (2,35*2+0,35)*1,4</t>
  </si>
  <si>
    <t>"Únikové schodiště" (6,8+1,3*2)*1,4</t>
  </si>
  <si>
    <t>47</t>
  </si>
  <si>
    <t>622142001</t>
  </si>
  <si>
    <t>Sklovláknité pletivo vnějších stěn vtlačené do tmelu</t>
  </si>
  <si>
    <t>-1619678159</t>
  </si>
  <si>
    <t>"Nezateplované plochy" 2,35*(23,4-1,3)*2</t>
  </si>
  <si>
    <t>48</t>
  </si>
  <si>
    <t>622151021</t>
  </si>
  <si>
    <t>Penetrační akrylátový nátěr vnějších mozaikových tenkovrstvých omítek stěn</t>
  </si>
  <si>
    <t>1196355121</t>
  </si>
  <si>
    <t>"Sokl" (0,4*4+3,615+2,6+16,59+20,93+7,28+16+14,62+2,8+14,94+18,08+14,94-1,8*3-1,1-4,32*4-3,94+4)*0,3</t>
  </si>
  <si>
    <t>49</t>
  </si>
  <si>
    <t>622151031</t>
  </si>
  <si>
    <t>Penetrační silikonový nátěr vnějších pastovitých tenkovrstvých omítek stěn</t>
  </si>
  <si>
    <t>192089378</t>
  </si>
  <si>
    <t>"Na KZS" 62,608+1564,758+6,4+111,733+119,026+667,912</t>
  </si>
  <si>
    <t>"Špalety" 638,449*0,3+532,8*0,13</t>
  </si>
  <si>
    <t>50</t>
  </si>
  <si>
    <t>622211001</t>
  </si>
  <si>
    <t>Montáž kontaktního zateplení vnějších stěn lepením a mechanickým kotvením polystyrénových desek do betonu a zdiva tl do 40 mm</t>
  </si>
  <si>
    <t>1321827698</t>
  </si>
  <si>
    <t>"Čelo podlahy lodžie" 4,3*0,26*56</t>
  </si>
  <si>
    <t>"Soklík lodžií" (3,97+14,535+1,37*6+0,2*2+0,95+(4,3+1,37*2)*(6+8*6+4))*0,14</t>
  </si>
  <si>
    <t>"Sokl" (0,4*4+3,615+2,6+16,59+20,93+7,28+16+14,62+2,8+14,94+18,08+14,94-1,8*3-1,1-4,32*4-3,94+4)*0,6</t>
  </si>
  <si>
    <t>51</t>
  </si>
  <si>
    <t>28375932</t>
  </si>
  <si>
    <t>deska EPS 70 fasádní λ=0,039 tl 40mm</t>
  </si>
  <si>
    <t>258993767</t>
  </si>
  <si>
    <t>62,608*1,05 'Přepočtené koeficientem množství</t>
  </si>
  <si>
    <t>52</t>
  </si>
  <si>
    <t>28376416</t>
  </si>
  <si>
    <t>deska XPS hrana polodrážková a hladký povrch 300kPA λ=0,035 tl 40mm</t>
  </si>
  <si>
    <t>-791366260</t>
  </si>
  <si>
    <t>127,26*1,05 'Přepočtené koeficientem množství</t>
  </si>
  <si>
    <t>53</t>
  </si>
  <si>
    <t>622211031</t>
  </si>
  <si>
    <t>Montáž kontaktního zateplení vnějších stěn lepením a mechanickým kotvením polystyrénových desek do betonu a zdiva tl přes 120 do 160 mm</t>
  </si>
  <si>
    <t>-1359758102</t>
  </si>
  <si>
    <t>"Jednopodlažní část" (20,93-2+7,28*2+1,6)*(4,2-0,3)</t>
  </si>
  <si>
    <t>"Východní strana" 36,68*(23,4-0,3)+9,78*2,78+1,25*0,7*2-4,3*2,8*28-4,3*2,3*2-3,97*2,3</t>
  </si>
  <si>
    <t>"Západní strana" 36,68*(23,4-0,3)+9,78*2,78+1,25*0,7*2-4,3*2,8*28-4,3*2,3*2-5,22*1,9-6,8*1</t>
  </si>
  <si>
    <t>"Jižní strana" 18,08*(23,4-3,4)+(13,38+0,84*2)*2,8</t>
  </si>
  <si>
    <t>"Severní strana" 18,08*(23,4-0,3)+(13,38+0,84*2)*2,8</t>
  </si>
  <si>
    <t>"Čelní strana lodžie n- 1.NP" 4,09*2,4-0,84*2,37-1,44*1,47</t>
  </si>
  <si>
    <t>"Okna" -(1,95*2*3+0,6*0,9*8+1,2*1,5+3,6*2,7*3+3,3*2,7+1*1,8*56+1,34*1,5*16+1,2*1,6*8+2,125*2,4*12+1,65*0,75+1,5*1,5*4+1,07*1,75*2+0,6*1,2)</t>
  </si>
  <si>
    <t>"Francouzká okna" -1,9*2,35*6</t>
  </si>
  <si>
    <t>"Dveře" -(1,7*1,87+1,8*2,625*2+1,8*1,925+2,125*2,62*2)</t>
  </si>
  <si>
    <t>"Větrací mřížky" -1,07*0,5*2</t>
  </si>
  <si>
    <t>"Odpočet minerální vaty" -119,026</t>
  </si>
  <si>
    <t>54</t>
  </si>
  <si>
    <t>28375951</t>
  </si>
  <si>
    <t>deska EPS 70 fasádní λ=0,039 tl 140mm</t>
  </si>
  <si>
    <t>64727650</t>
  </si>
  <si>
    <t>1564,758</t>
  </si>
  <si>
    <t>1564,758*1,05 'Přepočtené koeficientem množství</t>
  </si>
  <si>
    <t>55</t>
  </si>
  <si>
    <t>622211041</t>
  </si>
  <si>
    <t>Montáž kontaktního zateplení vnějších stěn lepením a mechanickým kotvením polystyrénových desek do betonu a zdiva tl přes 160 do 200 mm</t>
  </si>
  <si>
    <t>868891300</t>
  </si>
  <si>
    <t>"1.NP" 2*3,2</t>
  </si>
  <si>
    <t>56</t>
  </si>
  <si>
    <t>28375953</t>
  </si>
  <si>
    <t>deska EPS 70 fasádní λ=0,039 tl 180mm</t>
  </si>
  <si>
    <t>126824308</t>
  </si>
  <si>
    <t>6,4</t>
  </si>
  <si>
    <t>6,4*1,05 'Přepočtené koeficientem množství</t>
  </si>
  <si>
    <t>57</t>
  </si>
  <si>
    <t>622212051</t>
  </si>
  <si>
    <t>Montáž kontaktního zateplení vnějšího ostění, nadpraží nebo parapetu hl. špalety do 400 mm lepením desek z polystyrenu tl do 40 mm</t>
  </si>
  <si>
    <t>195686462</t>
  </si>
  <si>
    <t>Parapet :</t>
  </si>
  <si>
    <t>"Okna" 1,95*3+0,6*8+1,2+3,6*3+0,5*4+3,3+1*56+1,34*16+1,2*8+2,125*12+1,65+1,5*4+1,07*2+0,6</t>
  </si>
  <si>
    <t>"Balkonové sestavy" 1,5+2,4*60+1,9*6</t>
  </si>
  <si>
    <t>"Větrací mřížky" 1,07*2</t>
  </si>
  <si>
    <t>58</t>
  </si>
  <si>
    <t>-1736257288</t>
  </si>
  <si>
    <t>"Okna" (1,95*3+0,6*8+1,2+3,6*3+0,5*4+3,3+1*56+1,34*16+1,2*8+2,125*12+1,65+1,5*4+1,07*2+0,6)*0,3</t>
  </si>
  <si>
    <t>"Balkonové sestavy" (1,5+2,4*60)*0,15+1,9*6*0,3</t>
  </si>
  <si>
    <t>"Větrací mřížky" 1,07*2*0,3</t>
  </si>
  <si>
    <t>71,151*1,05 'Přepočtené koeficientem množství</t>
  </si>
  <si>
    <t>59</t>
  </si>
  <si>
    <t>622221011</t>
  </si>
  <si>
    <t>Montáž kontaktního zateplení vnějších stěn lepením a mechanickým kotvením TI z minerální vlny s podélnou orientací do zdiva a betonu tl přes 40 do 80 mm</t>
  </si>
  <si>
    <t>1711361780</t>
  </si>
  <si>
    <t>2,35*(23,4-0,3)*2+1,265*2,5</t>
  </si>
  <si>
    <t>60</t>
  </si>
  <si>
    <t>-1659691395</t>
  </si>
  <si>
    <t>111,733</t>
  </si>
  <si>
    <t>111,733*1,05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</si>
  <si>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</si>
  <si>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</si>
  <si>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32086294</t>
  </si>
  <si>
    <t>"Východní strana" 4*4-1,7*1,875-1,34*0,5</t>
  </si>
  <si>
    <t>"Západní strana" 6,8*(23,4-1,3)+9,78*2,78+1,25*0,7*2-2,125*2,4*12-2,125*2,62*2</t>
  </si>
  <si>
    <t>63152265</t>
  </si>
  <si>
    <t>deska tepelně izolační minerální kontaktních fasád podélné vlákno λ=0,034 tl 140mm</t>
  </si>
  <si>
    <t>394741127</t>
  </si>
  <si>
    <t>119,026</t>
  </si>
  <si>
    <t>119,026*1,05 'Přepočtené koeficientem množství</t>
  </si>
  <si>
    <t>63</t>
  </si>
  <si>
    <t>622222051</t>
  </si>
  <si>
    <t>Montáž kontaktního zateplení vnějšího ostění, nadpraží nebo parapetu hl. špalety do 400 mm lepením desek z minerální vlny tl do 40 mm</t>
  </si>
  <si>
    <t>1782740856</t>
  </si>
  <si>
    <t>"Nadpraží oken" 1,95*3+0,6*8+1,2+3,6*3+0,5*4+3,3+1*56+1,34*16+1,2*8+2,125*12+1,65+1,5*4+1,07*2+0,6</t>
  </si>
  <si>
    <t>"Nadpraží - dveře" 1,7*2,17+1,8*2,925*2+1,8*2,225+2,125*2,62*2</t>
  </si>
  <si>
    <t>"Nadpraží větrací mřížky" 1,07*2</t>
  </si>
  <si>
    <t>"Ostění oken" (2*3+0,9*8+1,5+2,7*3+2,05*4+2,7+1,8*56+1,5*16+1,6*8+2,4*12+0,75+1,5*4+1,75*2+1,2)*2</t>
  </si>
  <si>
    <t>"Ostění dveří" (2,17+2,925*2+2,225+2,62*2)*2</t>
  </si>
  <si>
    <t>"Ostění větrací mřížky" 0,5*2*2</t>
  </si>
  <si>
    <t>64</t>
  </si>
  <si>
    <t>63142020</t>
  </si>
  <si>
    <t>deska tepelně izolační minerální kontaktních fasád podélné vlákno λ=0,035-0,036 tl 40mm</t>
  </si>
  <si>
    <t>-713712840</t>
  </si>
  <si>
    <t>638,449*0,3</t>
  </si>
  <si>
    <t>191,535*1,05 'Přepočtené koeficientem množství</t>
  </si>
  <si>
    <t>65</t>
  </si>
  <si>
    <t>622231111</t>
  </si>
  <si>
    <t>Montáž kontaktního zateplení vnějších stěn lepením a mechanickým kotvením desek z fenolické pěny tl přes 40 do 80 mm</t>
  </si>
  <si>
    <t>1788037285</t>
  </si>
  <si>
    <t>"Čelní strana lodžií" (4,44*2,4-2,34*1,47-0,84*2,37)*60</t>
  </si>
  <si>
    <t>"Boky lodžií" 1,21*2,4*2*61</t>
  </si>
  <si>
    <t>66</t>
  </si>
  <si>
    <t>28376526.R</t>
  </si>
  <si>
    <t>deska izolační PIR fasádní λ=0,022 tl 60mm</t>
  </si>
  <si>
    <t>93941776</t>
  </si>
  <si>
    <t>"Boky lodžií" 1,21*2,4*(60+2)</t>
  </si>
  <si>
    <t>493,572*1,05 'Přepočtené koeficientem množství</t>
  </si>
  <si>
    <t>67</t>
  </si>
  <si>
    <t>28376500</t>
  </si>
  <si>
    <t>deska izolační PIR s oboustranným textilním rounem λ=0,026 tl 80mm</t>
  </si>
  <si>
    <t>1175246266</t>
  </si>
  <si>
    <t>"Boky lodžií" 1,21*2,4*60</t>
  </si>
  <si>
    <t>174,24*1,05 'Přepočtené koeficientem množství</t>
  </si>
  <si>
    <t>68</t>
  </si>
  <si>
    <t>622231131</t>
  </si>
  <si>
    <t>Montáž kontaktního zateplení vnějších stěn lepením a mechanickým kotvením desek z fenolické pěny tl přes 120 do 160 mm</t>
  </si>
  <si>
    <t>1184097512</t>
  </si>
  <si>
    <t>"1.NP - podhled lodžie" 4,09*1,05</t>
  </si>
  <si>
    <t>69</t>
  </si>
  <si>
    <t>28376504.R</t>
  </si>
  <si>
    <t>deska izolační PIR fasádní λ=0,022 tl 140mm</t>
  </si>
  <si>
    <t>1114371811</t>
  </si>
  <si>
    <t>4,295</t>
  </si>
  <si>
    <t>4,295*1,05 'Přepočtené koeficientem množství</t>
  </si>
  <si>
    <t>70</t>
  </si>
  <si>
    <t>622232001</t>
  </si>
  <si>
    <t>Montáž kontaktního zateplení vnějšího ostění, nadpraží nebo parapetu hl. špalety do 200 mm lepením desek z fenolické pěny tl do 40 mm</t>
  </si>
  <si>
    <t>-1505097082</t>
  </si>
  <si>
    <t>"Nadpraží balkonové sestavy" 1,5+2,4*60+1,9*6+0,9*61</t>
  </si>
  <si>
    <t>"Ostění balkonové sestavy" 2,4*61*2+2,35*6*2</t>
  </si>
  <si>
    <t>71</t>
  </si>
  <si>
    <t>28376523.R</t>
  </si>
  <si>
    <t>deska izolační PIR fasádní λ=0,022 tl 30mm</t>
  </si>
  <si>
    <t>26615998</t>
  </si>
  <si>
    <t>532,8*0,07</t>
  </si>
  <si>
    <t>37,296*1,05 'Přepočtené koeficientem množství</t>
  </si>
  <si>
    <t>72</t>
  </si>
  <si>
    <t>622252001</t>
  </si>
  <si>
    <t>Montáž profilů kontaktního zateplení připevněných mechanicky</t>
  </si>
  <si>
    <t>-877785017</t>
  </si>
  <si>
    <t>"Minerální vata 40mm" 0,4*4</t>
  </si>
  <si>
    <t xml:space="preserve">"Minerální vata 60mm" 3,615+2,6 </t>
  </si>
  <si>
    <t>"Lodžie 60mm" (4,3+1,35-0,9)*60+1,35*2</t>
  </si>
  <si>
    <t>"Lodžie 80mm" 1,35*60</t>
  </si>
  <si>
    <t>"EPS 140mm" 16,59+20,93-2+7,28+16+14,62+2,8+14,94+18,08+14,94-1,8*3-1,1-4,32*4-3,94</t>
  </si>
  <si>
    <t xml:space="preserve">"EPS 140mm na střeše 1.NP" 18,08+5,225 </t>
  </si>
  <si>
    <t>"EPS 140mm na střeše 8.NP" 1,55*2+13,38*2+0,84*4</t>
  </si>
  <si>
    <t>"Minerální vata 140mm" 4+6,8-1,7-2,125*2</t>
  </si>
  <si>
    <t>"Minerální vata 140mm na střeše 8.NP" 1,55*2</t>
  </si>
  <si>
    <t>"Lodžie 140mm" 3,97-0,9</t>
  </si>
  <si>
    <t>"EPS 180mm" 2</t>
  </si>
  <si>
    <t>73</t>
  </si>
  <si>
    <t>59051648</t>
  </si>
  <si>
    <t>profil zakládací Al tl 0,7mm pro ETICS pro izolant tl 40mm</t>
  </si>
  <si>
    <t>1147298328</t>
  </si>
  <si>
    <t>1,6</t>
  </si>
  <si>
    <t>1,6*1,05 'Přepočtené koeficientem množství</t>
  </si>
  <si>
    <t>74</t>
  </si>
  <si>
    <t>59051643</t>
  </si>
  <si>
    <t>profil zakládací Al tl 0,7mm pro ETICS pro izolant tl 60mm</t>
  </si>
  <si>
    <t>-1264471044</t>
  </si>
  <si>
    <t>293,915</t>
  </si>
  <si>
    <t>293,915*1,05 'Přepočtené koeficientem množství</t>
  </si>
  <si>
    <t>75</t>
  </si>
  <si>
    <t>59051645</t>
  </si>
  <si>
    <t>profil zakládací Al tl 0,7mm pro ETICS pro izolant tl 80mm</t>
  </si>
  <si>
    <t>1843589042</t>
  </si>
  <si>
    <t>81</t>
  </si>
  <si>
    <t>81*1,05 'Přepočtené koeficientem množství</t>
  </si>
  <si>
    <t>76</t>
  </si>
  <si>
    <t>59051651</t>
  </si>
  <si>
    <t>profil zakládací Al tl 0,7mm pro ETICS pro izolant tl 140mm</t>
  </si>
  <si>
    <t>1405765711</t>
  </si>
  <si>
    <t>164,005</t>
  </si>
  <si>
    <t>164,005*1,05 'Přepočtené koeficientem množství</t>
  </si>
  <si>
    <t>77</t>
  </si>
  <si>
    <t>59051655</t>
  </si>
  <si>
    <t>profil zakládací Al tl 0,7mm pro ETICS pro izolant tl 180mm</t>
  </si>
  <si>
    <t>-68230933</t>
  </si>
  <si>
    <t>2*1,05 'Přepočtené koeficientem množství</t>
  </si>
  <si>
    <t>78</t>
  </si>
  <si>
    <t>622252002</t>
  </si>
  <si>
    <t>Montáž profilů kontaktního zateplení lepených</t>
  </si>
  <si>
    <t>1038263611</t>
  </si>
  <si>
    <t>Profil rohový :</t>
  </si>
  <si>
    <t>"Rohy lodžií" 2,54*2*61</t>
  </si>
  <si>
    <t>"Rohy soklíku" 0,6*24</t>
  </si>
  <si>
    <t>"Rohy budovy" 3,9*6+23,1*16+3,4*8</t>
  </si>
  <si>
    <t>Rohové a parapetní profily ostění otvorů jsou zakalkulovány v položce "zateplení ostění" !!</t>
  </si>
  <si>
    <t>Profil rohový s okapničkou :</t>
  </si>
  <si>
    <t>"Nadpraží lodžie" 4,3*60+3,97</t>
  </si>
  <si>
    <t>"Jednopodlažní část" 6,8</t>
  </si>
  <si>
    <t>Začišťovací profil :</t>
  </si>
  <si>
    <t>"Dilatační profil - předpoklad" 23,1*4</t>
  </si>
  <si>
    <t>79</t>
  </si>
  <si>
    <t>63127464</t>
  </si>
  <si>
    <t>profil rohový Al s výztužnou tkaninou š 100/100mm</t>
  </si>
  <si>
    <t>2083749776</t>
  </si>
  <si>
    <t>744,48</t>
  </si>
  <si>
    <t>744,48*1,05 'Přepočtené koeficientem množství</t>
  </si>
  <si>
    <t>80</t>
  </si>
  <si>
    <t>59051476</t>
  </si>
  <si>
    <t>profil napojovací okenní PVC s výztužnou tkaninou 9mm</t>
  </si>
  <si>
    <t>2017953397</t>
  </si>
  <si>
    <t>1171,249</t>
  </si>
  <si>
    <t>1171,249*1,05 'Přepočtené koeficientem množství</t>
  </si>
  <si>
    <t>59051510</t>
  </si>
  <si>
    <t>profil napojovací nadokenní PVC s okapnicí s výztužnou tkaninou</t>
  </si>
  <si>
    <t>-1822632991</t>
  </si>
  <si>
    <t>268,77</t>
  </si>
  <si>
    <t>268,77*1,05 'Přepočtené koeficientem množství</t>
  </si>
  <si>
    <t>82</t>
  </si>
  <si>
    <t>59051502</t>
  </si>
  <si>
    <t>profil dilatační rohový PVC s výztužnou tkaninou pro ETICS</t>
  </si>
  <si>
    <t>545725142</t>
  </si>
  <si>
    <t>92,4</t>
  </si>
  <si>
    <t>92,4*1,05 'Přepočtené koeficientem množství</t>
  </si>
  <si>
    <t>83</t>
  </si>
  <si>
    <t>622325102</t>
  </si>
  <si>
    <t>Oprava vnější vápenocementové hladké omítky složitosti 1 stěn v rozsahu přes 10 do 30 %</t>
  </si>
  <si>
    <t>-712450199</t>
  </si>
  <si>
    <t>"Špalety" 638,449*0,15</t>
  </si>
  <si>
    <t>"Čelní strana lodžií" -(4,44*2,4-2,34*1,47-0,84*2,37)*58</t>
  </si>
  <si>
    <t>84</t>
  </si>
  <si>
    <t>622326121</t>
  </si>
  <si>
    <t>Sanační jednovrstvá omítka vnějších stěn nanášená ručně</t>
  </si>
  <si>
    <t>-1209028998</t>
  </si>
  <si>
    <t>85</t>
  </si>
  <si>
    <t>622511112</t>
  </si>
  <si>
    <t>Tenkovrstvá akrylátová mozaiková střednězrnná omítka vnějších stěn</t>
  </si>
  <si>
    <t>1672647580</t>
  </si>
  <si>
    <t>86</t>
  </si>
  <si>
    <t>622531022</t>
  </si>
  <si>
    <t>Tenkovrstvá silikonová zatíraná omítka zrnitost 2,0 mm vnějších stěn</t>
  </si>
  <si>
    <t>1582485597</t>
  </si>
  <si>
    <t>87</t>
  </si>
  <si>
    <t>629991011</t>
  </si>
  <si>
    <t>Zakrytí výplní otvorů a svislých ploch fólií přilepenou lepící páskou</t>
  </si>
  <si>
    <t>2089193677</t>
  </si>
  <si>
    <t>"Okna" 1,95*2*3+0,6*0,9*8+1,2*1,5+3,6*2,7*3+0,5*2,05*4+3,3*2,7+1*1,8*56+1,34*1,5*16+1,2*1,6*8+2,125*2,4*12+1,65*0,75+1,5*1,5*4+1,07*1,75*2+0,6*1,2</t>
  </si>
  <si>
    <t>"Balkonové sestavy" 0,9*2,4+1,5*1,5+(0,9*2,4+2,4*1,5)*60+1,9*2,35*6</t>
  </si>
  <si>
    <t>"Dveře" 1,7*2,17+1,8*2,925*2+1,8*2,225+2,125*2,62*2</t>
  </si>
  <si>
    <t>"Větrací mřížky" 1,07*0,5*2</t>
  </si>
  <si>
    <t>88</t>
  </si>
  <si>
    <t>629995101</t>
  </si>
  <si>
    <t>Očištění vnějších ploch tlakovou vodou</t>
  </si>
  <si>
    <t>-1551841504</t>
  </si>
  <si>
    <t>Podlahy a podlahové konstrukce</t>
  </si>
  <si>
    <t>89</t>
  </si>
  <si>
    <t>632450122</t>
  </si>
  <si>
    <t>Vyrovnávací cementový potěr tl přes 20 do 30 mm ze suchých směsí provedený v pásu</t>
  </si>
  <si>
    <t>-458488894</t>
  </si>
  <si>
    <t>"Vnitřní parapet" (1*36+1,34*16+1,65)*0,2</t>
  </si>
  <si>
    <t>90</t>
  </si>
  <si>
    <t>632450133</t>
  </si>
  <si>
    <t>Vyrovnávací cementový potěr tl přes 30 do 40 mm ze suchých směsí provedený v ploše</t>
  </si>
  <si>
    <t>-74423576</t>
  </si>
  <si>
    <t>"Lodžie" 5,98*(6+8*6)+11,36*2+7</t>
  </si>
  <si>
    <t>"Únikové schodiště" 6,8*1,15</t>
  </si>
  <si>
    <t>91</t>
  </si>
  <si>
    <t>632451421</t>
  </si>
  <si>
    <t>Doplnění cementového potěru hlazeného pl do 1 m2 tl přes 10 do 20 mm</t>
  </si>
  <si>
    <t>-961857580</t>
  </si>
  <si>
    <t>Pod skladbu střechy - předpoklad 25% :</t>
  </si>
  <si>
    <t>"Nad 1.NP" (20,38+0,4*2)*6,585*0,25</t>
  </si>
  <si>
    <t>"Nad 8.NP" ((14,2*17,2-1,25*0,6*2-12,22*0,3)*2-1*1*8-0,8*0,5*2)*0,25</t>
  </si>
  <si>
    <t>"Nad 9.NP" 8,1*12,22*0,25</t>
  </si>
  <si>
    <t>92</t>
  </si>
  <si>
    <t>632902311.R</t>
  </si>
  <si>
    <t>Příprava zatvrdlého povrchu betonových mazanin pro cementový potěr penetračním nátěrem</t>
  </si>
  <si>
    <t>339980165</t>
  </si>
  <si>
    <t>93</t>
  </si>
  <si>
    <t>63299-010</t>
  </si>
  <si>
    <t>Vyčištění a odmaštění stávajícího povrchu podlah lodžií</t>
  </si>
  <si>
    <t>33893964</t>
  </si>
  <si>
    <t>94</t>
  </si>
  <si>
    <t>635111141</t>
  </si>
  <si>
    <t>Násyp pod podlahy z hrubého kameniva 8-16 s udusáním</t>
  </si>
  <si>
    <t>168296459</t>
  </si>
  <si>
    <t>"Pod okapový chodníček" (14,84+17,88+0,4*2+14,84)*0,4*0,17</t>
  </si>
  <si>
    <t>95</t>
  </si>
  <si>
    <t>637211114</t>
  </si>
  <si>
    <t>Okapový chodník z betonových dlaždic tl 50 mm na MC 10</t>
  </si>
  <si>
    <t>-1224385603</t>
  </si>
  <si>
    <t>(14,84+17,88+0,4*2+14,84)*0,4</t>
  </si>
  <si>
    <t>96</t>
  </si>
  <si>
    <t>637311131</t>
  </si>
  <si>
    <t>Okapový chodník z betonových záhonových obrubníků lože beton</t>
  </si>
  <si>
    <t>-711623313</t>
  </si>
  <si>
    <t>14,84+17,88+0,45*4+14,84</t>
  </si>
  <si>
    <t>Osazování výplní otvorů</t>
  </si>
  <si>
    <t>97</t>
  </si>
  <si>
    <t>644941111</t>
  </si>
  <si>
    <t>Osazování ventilačních mřížek velikosti do 150 x 200 mm</t>
  </si>
  <si>
    <t>-739582337</t>
  </si>
  <si>
    <t>98</t>
  </si>
  <si>
    <t>55341431</t>
  </si>
  <si>
    <t>mřížka větrací nerezová kruhová se síťovinou 100mm</t>
  </si>
  <si>
    <t>-35371847</t>
  </si>
  <si>
    <t>99</t>
  </si>
  <si>
    <t>644941121</t>
  </si>
  <si>
    <t>Montáž průchodky k větrací mřížce se zhotovením otvoru v tepelné izolaci</t>
  </si>
  <si>
    <t>-971094495</t>
  </si>
  <si>
    <t>100</t>
  </si>
  <si>
    <t>42981649</t>
  </si>
  <si>
    <t>trouba pevná PVC D 100mm do 45°C</t>
  </si>
  <si>
    <t>1741757876</t>
  </si>
  <si>
    <t>0,15*15</t>
  </si>
  <si>
    <t>2,25*1,1 'Přepočtené koeficientem množství</t>
  </si>
  <si>
    <t>Ostatní konstrukce a práce</t>
  </si>
  <si>
    <t>101</t>
  </si>
  <si>
    <t>916231213</t>
  </si>
  <si>
    <t>Osazení chodníkového obrubníku betonového stojatého s boční opěrou do lože z betonu prostého</t>
  </si>
  <si>
    <t>-1190928069</t>
  </si>
  <si>
    <t>14,62+1,5-2</t>
  </si>
  <si>
    <t>102</t>
  </si>
  <si>
    <t>59217008</t>
  </si>
  <si>
    <t>obrubník parkový betonový 1000x80x200mm</t>
  </si>
  <si>
    <t>209609024</t>
  </si>
  <si>
    <t>14,12</t>
  </si>
  <si>
    <t>14,12*1,02 'Přepočtené koeficientem množství</t>
  </si>
  <si>
    <t>103</t>
  </si>
  <si>
    <t>953961112</t>
  </si>
  <si>
    <t>Kotva chemickým tmelem M 10 hl 90 mm do betonu, ŽB nebo kamene s vyvrtáním otvoru</t>
  </si>
  <si>
    <t>-87435225</t>
  </si>
  <si>
    <t>"ZAM.1.2" 67*4*2</t>
  </si>
  <si>
    <t>104</t>
  </si>
  <si>
    <t>953965115</t>
  </si>
  <si>
    <t>Kotevní šroub pro chemické kotvy M 10 dl 130 mm</t>
  </si>
  <si>
    <t>-760702350</t>
  </si>
  <si>
    <t>105</t>
  </si>
  <si>
    <t>9599-010</t>
  </si>
  <si>
    <t>Dodávka a montáž budky pro rorýse 1130/190/150 mm, viz. ozn. OST/03</t>
  </si>
  <si>
    <t>ks</t>
  </si>
  <si>
    <t>-737507564</t>
  </si>
  <si>
    <t>106</t>
  </si>
  <si>
    <t>9599-020</t>
  </si>
  <si>
    <t>Provedení systémové sanace v případě zjištění poškození panelů lodžií</t>
  </si>
  <si>
    <t>-1955818127</t>
  </si>
  <si>
    <t>"Lodžie" 5,98*8*6</t>
  </si>
  <si>
    <t>Lešení a stavební výtahy</t>
  </si>
  <si>
    <t>107</t>
  </si>
  <si>
    <t>941311111</t>
  </si>
  <si>
    <t>Montáž lešení řadového modulového lehkého zatížení do 200 kg/m2 š od 0,6 do 0,9 m v do 10 m</t>
  </si>
  <si>
    <t>-2022589110</t>
  </si>
  <si>
    <t>"Jednopodlažní část" (1,6+7,29+20,93+7,29+1,1*6)*(4,2+0,15)</t>
  </si>
  <si>
    <t>108</t>
  </si>
  <si>
    <t>941311112</t>
  </si>
  <si>
    <t>Montáž lešení řadového modulového lehkého zatížení do 200 kg/m2 š od 0,6 do 0,9 m v přes 10 do 25 m</t>
  </si>
  <si>
    <t>1820351810</t>
  </si>
  <si>
    <t>(36,68+18,08+2,35*2+1,4*8)*2*23,4+6,68*2*2,78-18,08*4,2-5,225*2,8</t>
  </si>
  <si>
    <t>109</t>
  </si>
  <si>
    <t>941311211</t>
  </si>
  <si>
    <t>Příplatek k lešení řadovému modulovému lehkému do 200 kg/m2 š od 0,6 do 0,9 m v do 10 m za každý den použití</t>
  </si>
  <si>
    <t>1530652809</t>
  </si>
  <si>
    <t>"Předpoklad - 3 měsíce" 190,139*92</t>
  </si>
  <si>
    <t>110</t>
  </si>
  <si>
    <t>941311212</t>
  </si>
  <si>
    <t>Příplatek k lešení řadovému modulovému lehkému do 200 kg/m2 š od 0,6 do 0,9 m v přes 10 do 25 m za každý den použití</t>
  </si>
  <si>
    <t>1695141118</t>
  </si>
  <si>
    <t>"Předpoklad - 3 měsíce" 3253,463*92</t>
  </si>
  <si>
    <t>111</t>
  </si>
  <si>
    <t>941311811</t>
  </si>
  <si>
    <t>Demontáž lešení řadového modulového lehkého zatížení do 200 kg/m2 š od 0,6 do 0,9 m v do 10 m</t>
  </si>
  <si>
    <t>338858453</t>
  </si>
  <si>
    <t>112</t>
  </si>
  <si>
    <t>941311812</t>
  </si>
  <si>
    <t>Demontáž lešení řadového modulového lehkého zatížení do 200 kg/m2 š od 0,6 do 0,9 m v přes 10 do 25 m</t>
  </si>
  <si>
    <t>-328191683</t>
  </si>
  <si>
    <t>113</t>
  </si>
  <si>
    <t>944111121</t>
  </si>
  <si>
    <t>Montáž ochranného zábradlí trubkového vnitřního na lešeňových konstrukcích jednotyčového</t>
  </si>
  <si>
    <t>338502176</t>
  </si>
  <si>
    <t>(190,139+3253,463)/2</t>
  </si>
  <si>
    <t>114</t>
  </si>
  <si>
    <t>944111221</t>
  </si>
  <si>
    <t>Příplatek k ochrannému zábradlí trubkovému vnitřnímu jednotyčovému za každý den použití</t>
  </si>
  <si>
    <t>961616045</t>
  </si>
  <si>
    <t>"Pouze před nalepením izolace" 1721,801*45</t>
  </si>
  <si>
    <t>115</t>
  </si>
  <si>
    <t>944111821</t>
  </si>
  <si>
    <t>Demontáž ochranného zábradlí trubkového vnitřního na lešeňových konstrukcích jednotyčového</t>
  </si>
  <si>
    <t>-1738470143</t>
  </si>
  <si>
    <t>116</t>
  </si>
  <si>
    <t>944511111</t>
  </si>
  <si>
    <t>Montáž ochranné sítě z textilie z umělých vláken</t>
  </si>
  <si>
    <t>-1659146367</t>
  </si>
  <si>
    <t>190,139+3253,788</t>
  </si>
  <si>
    <t>117</t>
  </si>
  <si>
    <t>944511211</t>
  </si>
  <si>
    <t>Příplatek k ochranné síti za každý den použití</t>
  </si>
  <si>
    <t>-1605789302</t>
  </si>
  <si>
    <t>"Předpoklad - 3 měsíce" 3443,927*92</t>
  </si>
  <si>
    <t>118</t>
  </si>
  <si>
    <t>944511811</t>
  </si>
  <si>
    <t>Demontáž ochranné sítě z textilie z umělých vláken</t>
  </si>
  <si>
    <t>259258711</t>
  </si>
  <si>
    <t>119</t>
  </si>
  <si>
    <t>944711112</t>
  </si>
  <si>
    <t>Montáž záchytné stříšky š přes 1,5 do 2 m</t>
  </si>
  <si>
    <t>-486834340</t>
  </si>
  <si>
    <t>4*5</t>
  </si>
  <si>
    <t>120</t>
  </si>
  <si>
    <t>944711212</t>
  </si>
  <si>
    <t>Příplatek k záchytné stříšce š do přes 1,5 do 2 m za každý den použití</t>
  </si>
  <si>
    <t>563928675</t>
  </si>
  <si>
    <t>"Předpoklad - 3 měsíce" 20*92</t>
  </si>
  <si>
    <t>121</t>
  </si>
  <si>
    <t>944711812</t>
  </si>
  <si>
    <t>Demontáž záchytné stříšky š přes 1,5 do 2 m</t>
  </si>
  <si>
    <t>-1783266775</t>
  </si>
  <si>
    <t>122</t>
  </si>
  <si>
    <t>949101111</t>
  </si>
  <si>
    <t>Lešení pomocné pro objekty pozemních staveb s lešeňovou podlahou v do 1,9 m zatížení do 150 kg/m2</t>
  </si>
  <si>
    <t>-803900773</t>
  </si>
  <si>
    <t>"U předávací stanice" (5,22+2,5+1,6+1,4*2)*1,2</t>
  </si>
  <si>
    <t>"Pro 9. NP - na střeše" (13,38*2+1,25*4+1,4*4)*1,2</t>
  </si>
  <si>
    <t>"U měněných oken" (36*2,3+16*2,1+5,7+4,6*2)*1,2</t>
  </si>
  <si>
    <t>"U měněných dveří" 2,3*4*1,2</t>
  </si>
  <si>
    <t>123</t>
  </si>
  <si>
    <t>9499-010</t>
  </si>
  <si>
    <t>Příplatek k montáži lešení na střeše jednopodlažní části (roznášecí prvky)</t>
  </si>
  <si>
    <t>-1016985787</t>
  </si>
  <si>
    <t>18,08*1,5</t>
  </si>
  <si>
    <t>124</t>
  </si>
  <si>
    <t>993111111</t>
  </si>
  <si>
    <t>Dovoz a odvoz lešení řadového do 10 km včetně naložení a složení</t>
  </si>
  <si>
    <t>997677266</t>
  </si>
  <si>
    <t>Bourání konstrukcí</t>
  </si>
  <si>
    <t>125</t>
  </si>
  <si>
    <t>962032231</t>
  </si>
  <si>
    <t>Bourání zdiva z cihel pálených nebo vápenopískových na MV nebo MVC přes 1 m3</t>
  </si>
  <si>
    <t>665635549</t>
  </si>
  <si>
    <t>"U únikového schodiště" 5*4,2*0,4</t>
  </si>
  <si>
    <t>"Nad předávací stanicí" 5,22*(4,2-2,8)*0,4</t>
  </si>
  <si>
    <t>126</t>
  </si>
  <si>
    <t>1020788084</t>
  </si>
  <si>
    <t>"1.NP - lodžie" 0,3*0,3*2,6*5</t>
  </si>
  <si>
    <t>127</t>
  </si>
  <si>
    <t>962032681</t>
  </si>
  <si>
    <t>Příplatek k cenám za zvýšenou pracnost bourání pilířů průměru do 0,36 m2</t>
  </si>
  <si>
    <t>30072783</t>
  </si>
  <si>
    <t>128</t>
  </si>
  <si>
    <t>963051113</t>
  </si>
  <si>
    <t>Bourání ŽB stropů deskových tl přes 80 mm</t>
  </si>
  <si>
    <t>497141485</t>
  </si>
  <si>
    <t>"Únikové schodiště" 2,3*2,15*0,2</t>
  </si>
  <si>
    <t>129</t>
  </si>
  <si>
    <t>963053936</t>
  </si>
  <si>
    <t>Bourání ŽB schodišťových ramen monolitických samonosných</t>
  </si>
  <si>
    <t>-2108161891</t>
  </si>
  <si>
    <t>"Únikové schodiště" 2,4*2,15</t>
  </si>
  <si>
    <t>130</t>
  </si>
  <si>
    <t>965042141</t>
  </si>
  <si>
    <t>Bourání podkladů pod dlažby nebo mazanin betonových nebo z litého asfaltu tl do 100 mm pl přes 4 m2</t>
  </si>
  <si>
    <t>1563099971</t>
  </si>
  <si>
    <t>"Okapový chodníček" (14,8+17,8+0,4*2+14,8)*0,4*0,1</t>
  </si>
  <si>
    <t>"Odstraňovaná dlažba" (27,97+21,32)*0,1</t>
  </si>
  <si>
    <t>"U únikového schodiště" 2*2,5*0,1</t>
  </si>
  <si>
    <t>131</t>
  </si>
  <si>
    <t>965046111</t>
  </si>
  <si>
    <t>Broušení stávajících betonových podlah úběr do 3 mm</t>
  </si>
  <si>
    <t>1390997137</t>
  </si>
  <si>
    <t>"Lodžie" 5,98*8*6+4*4</t>
  </si>
  <si>
    <t>132</t>
  </si>
  <si>
    <t>965081213</t>
  </si>
  <si>
    <t>Bourání podlah z dlaždic keramických nebo xylolitových tl do 10 mm plochy přes 1 m2</t>
  </si>
  <si>
    <t>-1389650653</t>
  </si>
  <si>
    <t>133</t>
  </si>
  <si>
    <t>965081343</t>
  </si>
  <si>
    <t>Bourání podlah z dlaždic betonových, teracových nebo čedičových tl do 40 mm plochy přes 1 m2</t>
  </si>
  <si>
    <t>1749824770</t>
  </si>
  <si>
    <t>"Okapový chodníček" (14,8+17,8+0,4*2+14,8)*0,4</t>
  </si>
  <si>
    <t>"Odstraňovaná dlažba" 27,97+21,32</t>
  </si>
  <si>
    <t>"U únikového schodiště" 2*2,5</t>
  </si>
  <si>
    <t>"Terasa u únikového schodiště" 14,69</t>
  </si>
  <si>
    <t>134</t>
  </si>
  <si>
    <t>965081423</t>
  </si>
  <si>
    <t>Bourání podlah z dlaždic betonových kladených na sucho na terče o výšce do 100 mm plochy přes 1 m2</t>
  </si>
  <si>
    <t>299612684</t>
  </si>
  <si>
    <t>"Lodžie 2.NP" 5,98*6+11,35*2</t>
  </si>
  <si>
    <t>135</t>
  </si>
  <si>
    <t>965081611</t>
  </si>
  <si>
    <t>Odsekání soklíků rovných</t>
  </si>
  <si>
    <t>1529377216</t>
  </si>
  <si>
    <t>"Lodžie" (4,3+1,37*2)*8*6</t>
  </si>
  <si>
    <t>136</t>
  </si>
  <si>
    <t>966080101</t>
  </si>
  <si>
    <t>Bourání kontaktního zateplení z polystyrenových desek tl do 60 mm</t>
  </si>
  <si>
    <t>-973888334</t>
  </si>
  <si>
    <t>"1.NP - špalety" 0,4*(2,6*4+1,8*2)+0,15*(1,45*4+1,8*2)</t>
  </si>
  <si>
    <t>137</t>
  </si>
  <si>
    <t>966080111</t>
  </si>
  <si>
    <t>Bourání kontaktního zateplení z desek z minerální vlny tl do 60 mm</t>
  </si>
  <si>
    <t>1248816769</t>
  </si>
  <si>
    <t>"Východní strana" 6,8*23,4+9,78*2,78+1,25*0,7*2-1,4*1,5*14-1,45*1,45-1,95*2,375-1,95*2,25</t>
  </si>
  <si>
    <t>138</t>
  </si>
  <si>
    <t>966080113</t>
  </si>
  <si>
    <t>Bourání kontaktního zateplení z desek z minerální vlny tl přes 60 do 120 mm</t>
  </si>
  <si>
    <t>883342238</t>
  </si>
  <si>
    <t>139</t>
  </si>
  <si>
    <t>967031132</t>
  </si>
  <si>
    <t>Přisekání rovných ostění v cihelném zdivu na MV nebo MVC</t>
  </si>
  <si>
    <t>-227656506</t>
  </si>
  <si>
    <t>"Pro DV/N1.2" 0,15*2*2</t>
  </si>
  <si>
    <t>140</t>
  </si>
  <si>
    <t>968072455</t>
  </si>
  <si>
    <t>Vybourání kovových dveřních zárubní pl do 2 m2</t>
  </si>
  <si>
    <t>1719858752</t>
  </si>
  <si>
    <t>"Pro DV/N1.2" 0,9*1,97</t>
  </si>
  <si>
    <t>141</t>
  </si>
  <si>
    <t>968072456</t>
  </si>
  <si>
    <t>Vybourání kovových dveřních zárubní pl přes 2 m2</t>
  </si>
  <si>
    <t>-1784997045</t>
  </si>
  <si>
    <t>"Pro DV/N1.1" 1,95*2,25</t>
  </si>
  <si>
    <t>142</t>
  </si>
  <si>
    <t>968072641</t>
  </si>
  <si>
    <t>Vybourání kovových stěn kromě výkladních</t>
  </si>
  <si>
    <t>-1318874198</t>
  </si>
  <si>
    <t>"Pro OK/1.2" 1,95*2,345</t>
  </si>
  <si>
    <t>143</t>
  </si>
  <si>
    <t>968082016</t>
  </si>
  <si>
    <t>Vybourání plastových rámů oken včetně křídel plochy přes 1 do 2 m2</t>
  </si>
  <si>
    <t>-2026238208</t>
  </si>
  <si>
    <t>"Okna" 1*1,8*19+1,34*1,5*16+1,65*0,75+0,8*0,8*pi*4</t>
  </si>
  <si>
    <t>144</t>
  </si>
  <si>
    <t>971033561</t>
  </si>
  <si>
    <t>Vybourání otvorů ve zdivu cihelném pl do 1 m2 na MVC nebo MV tl do 600 mm</t>
  </si>
  <si>
    <t>-396405253</t>
  </si>
  <si>
    <t>"Pro okno OK/N2.2" (1,34*1,8-1,34*0,6/2)*0,4</t>
  </si>
  <si>
    <t>145</t>
  </si>
  <si>
    <t>971033631</t>
  </si>
  <si>
    <t>Vybourání otvorů ve zdivu cihelném pl do 4 m2 na MVC nebo MV tl do 150 mm</t>
  </si>
  <si>
    <t>480860509</t>
  </si>
  <si>
    <t>"Pro DV/N1.2" 1,55*2-0,9*1,97</t>
  </si>
  <si>
    <t>146</t>
  </si>
  <si>
    <t>971033651</t>
  </si>
  <si>
    <t>Vybourání otvorů ve zdivu cihelném pl do 4 m2 na MVC nebo MV tl do 600 mm</t>
  </si>
  <si>
    <t>-1112053099</t>
  </si>
  <si>
    <t>"7.NP - pro OK/2.1" 1*1,8*0,4*8</t>
  </si>
  <si>
    <t>147</t>
  </si>
  <si>
    <t>974032664</t>
  </si>
  <si>
    <t>Vysekání rýh ve stěnách z dutých cihel nebo tvárnic pro vtahování nosníků hl do 150 mm v do 150 mm</t>
  </si>
  <si>
    <t>-1790868935</t>
  </si>
  <si>
    <t>"Pro DV/N1.2" 1,9</t>
  </si>
  <si>
    <t>"Pro OK/2.1" 1,25*2*8</t>
  </si>
  <si>
    <t>"Pro OK/2.2" 1,65*3</t>
  </si>
  <si>
    <t>148</t>
  </si>
  <si>
    <t>976072221</t>
  </si>
  <si>
    <t>Vybourání kovových komínových dvířek pl do 0,3 m2 ze zdiva cihelného</t>
  </si>
  <si>
    <t>-1138997731</t>
  </si>
  <si>
    <t>149</t>
  </si>
  <si>
    <t>977312114</t>
  </si>
  <si>
    <t>Řezání stávajících betonových mazanin vyztužených hl do 200 mm</t>
  </si>
  <si>
    <t>-1458361770</t>
  </si>
  <si>
    <t>"U únikového schodiště" 2,3</t>
  </si>
  <si>
    <t>150</t>
  </si>
  <si>
    <t>978015331</t>
  </si>
  <si>
    <t>Otlučení (osekání) vnější vápenné nebo vápenocementové omítky stupně členitosti 1 a 2 v rozsahu přes 10 do 20 %</t>
  </si>
  <si>
    <t>-804968115</t>
  </si>
  <si>
    <t>"Viz. omítky" 2495,166</t>
  </si>
  <si>
    <t>151</t>
  </si>
  <si>
    <t>978015391</t>
  </si>
  <si>
    <t>Otlučení (osekání) vnější vápenné nebo vápenocementové omítky stupně členitosti 1 a 2 v rozsahu přes 80 do 100 %</t>
  </si>
  <si>
    <t>-792150232</t>
  </si>
  <si>
    <t>Pro sanační omítku :</t>
  </si>
  <si>
    <t>152</t>
  </si>
  <si>
    <t>978035111</t>
  </si>
  <si>
    <t>Odstranění tenkovrstvé omítky tl do 2 mm obroušením v rozsahu do 10%</t>
  </si>
  <si>
    <t>-1877636821</t>
  </si>
  <si>
    <t>153</t>
  </si>
  <si>
    <t>981011312</t>
  </si>
  <si>
    <t>Demolice budov zděných na MVC podíl konstrukcí přes 10 do 15 % postupným rozebíráním</t>
  </si>
  <si>
    <t>-984317385</t>
  </si>
  <si>
    <t>"Přístavek na západní straně" 16,59*1,75*4,2</t>
  </si>
  <si>
    <t>"Přístavek na východní straně" 14,62*1,6*4,2</t>
  </si>
  <si>
    <t>"Světlík" 2,4*2,4*2,8</t>
  </si>
  <si>
    <t>154</t>
  </si>
  <si>
    <t>981011712</t>
  </si>
  <si>
    <t>Demolice budov ze železobetonu podíl konstrukcí přes 10 do 15 % postupným rozebíráním</t>
  </si>
  <si>
    <t>1197809454</t>
  </si>
  <si>
    <t>"Balkony" 2,4*2,4*(24-2,8)</t>
  </si>
  <si>
    <t>997</t>
  </si>
  <si>
    <t>Přesun sutě</t>
  </si>
  <si>
    <t>155</t>
  </si>
  <si>
    <t>997013157</t>
  </si>
  <si>
    <t>Vnitrostaveništní doprava suti a vybouraných hmot pro budovy v přes 21 do 24 m s omezením mechanizace</t>
  </si>
  <si>
    <t>-309652462</t>
  </si>
  <si>
    <t>156</t>
  </si>
  <si>
    <t>997013501</t>
  </si>
  <si>
    <t>Odvoz suti a vybouraných hmot na skládku nebo meziskládku do 1 km se složením</t>
  </si>
  <si>
    <t>-796387876</t>
  </si>
  <si>
    <t>157</t>
  </si>
  <si>
    <t>997013509</t>
  </si>
  <si>
    <t>Příplatek k odvozu suti a vybouraných hmot na skládku ZKD 1 km přes 1 km</t>
  </si>
  <si>
    <t>639524785</t>
  </si>
  <si>
    <t>301,912*18 'Přepočtené koeficientem množství</t>
  </si>
  <si>
    <t>158</t>
  </si>
  <si>
    <t>997013631</t>
  </si>
  <si>
    <t>Poplatek za uložení na skládce (skládkovné) stavebního odpadu směsného kód odpadu 17 09 04</t>
  </si>
  <si>
    <t>-1774704641</t>
  </si>
  <si>
    <t>"Přdpoklad - 40%" 294,409*0,4</t>
  </si>
  <si>
    <t>159</t>
  </si>
  <si>
    <t>997013871</t>
  </si>
  <si>
    <t>Poplatek za uložení stavebního odpadu na recyklační skládce (skládkovné) směsného stavebního a demoličního kód odpadu 17 09 04</t>
  </si>
  <si>
    <t>349887183</t>
  </si>
  <si>
    <t>"Přdpoklad - 60%" 294,409*0,6</t>
  </si>
  <si>
    <t>998</t>
  </si>
  <si>
    <t>Přesun hmot</t>
  </si>
  <si>
    <t>160</t>
  </si>
  <si>
    <t>998012044</t>
  </si>
  <si>
    <t>Přesun hmot pro budovy monolitické s omezením mechanizace pro budovy v přes 24 do 36 m</t>
  </si>
  <si>
    <t>-607042812</t>
  </si>
  <si>
    <t>PSV</t>
  </si>
  <si>
    <t>Práce a dodávky PSV</t>
  </si>
  <si>
    <t>711</t>
  </si>
  <si>
    <t>Izolace proti vodě, vlhkosti a plynům</t>
  </si>
  <si>
    <t>161</t>
  </si>
  <si>
    <t>711113117</t>
  </si>
  <si>
    <t>Izolace proti vlhkosti vodorovná za studena těsnicí stěrkou jednosložkovou na bázi cementu</t>
  </si>
  <si>
    <t>-1829002161</t>
  </si>
  <si>
    <t>162</t>
  </si>
  <si>
    <t>711113127</t>
  </si>
  <si>
    <t>Izolace proti vlhkosti svislá za studena těsnicí stěrkou jednosložkovou na bázi cementu</t>
  </si>
  <si>
    <t>-1298221005</t>
  </si>
  <si>
    <t>163</t>
  </si>
  <si>
    <t>998711103</t>
  </si>
  <si>
    <t>Přesun hmot tonážní pro izolace proti vodě, vlhkosti a plynům v objektech v přes 12 do 60 m</t>
  </si>
  <si>
    <t>-119458521</t>
  </si>
  <si>
    <t>712</t>
  </si>
  <si>
    <t>Povlakové krytiny</t>
  </si>
  <si>
    <t>164</t>
  </si>
  <si>
    <t>712300845</t>
  </si>
  <si>
    <t>Demontáž ventilační hlavice na ploché střeše sklonu do 10°</t>
  </si>
  <si>
    <t>770887598</t>
  </si>
  <si>
    <t>"Nad 1.NP" 4*2</t>
  </si>
  <si>
    <t>"Nad 8.NP" 6*4</t>
  </si>
  <si>
    <t>165</t>
  </si>
  <si>
    <t>712311101</t>
  </si>
  <si>
    <t>Provedení povlakové krytiny střech do 10° za studena lakem penetračním nebo asfaltovým</t>
  </si>
  <si>
    <t>629818571</t>
  </si>
  <si>
    <t>"Nad 1.NP" (20,38+0,4*2)*6,585</t>
  </si>
  <si>
    <t>"Nad 8.NP" (14,2*17,2-1,25*0,6*2-12,22*0,3)*2-1*1*8-0,8*0,5*2</t>
  </si>
  <si>
    <t>"Nad 9.NP" 8,1*12,22</t>
  </si>
  <si>
    <t>Vytažení na atiku a stěny :</t>
  </si>
  <si>
    <t>"Nad 1.NP" ((20,38+0,4+6,585)*2-2)*0,2</t>
  </si>
  <si>
    <t>"Nad 8.NP" ((14,2+17,2+1,25+0,95)*2*2+1*4*8+0,5*4)*0,2</t>
  </si>
  <si>
    <t>"Nad 9.NP" 8,1*2*0,2</t>
  </si>
  <si>
    <t>166</t>
  </si>
  <si>
    <t>11163150</t>
  </si>
  <si>
    <t>lak penetrační asfaltový</t>
  </si>
  <si>
    <t>1340338891</t>
  </si>
  <si>
    <t>755,266</t>
  </si>
  <si>
    <t>755,266*0,00032 'Přepočtené koeficientem množství</t>
  </si>
  <si>
    <t>167</t>
  </si>
  <si>
    <t>712331801</t>
  </si>
  <si>
    <t>Odstranění povlakové krytiny střech do 10° z pásů uložených na sucho AIP nebo NAIP</t>
  </si>
  <si>
    <t>-1760519059</t>
  </si>
  <si>
    <t>"Nad 1.NP" 6,875*(20,8+0,4*2)</t>
  </si>
  <si>
    <t>"Nad 8.NP" 14,2*17,8*2-1,8*2,4+4,2*1,8-1,05*0,45*4-12,22*0,25*2</t>
  </si>
  <si>
    <t>168</t>
  </si>
  <si>
    <t>712340832</t>
  </si>
  <si>
    <t>Odstranění povlakové krytiny střech do 10° z pásů NAIP přitavených v plné ploše dvouvrstvé</t>
  </si>
  <si>
    <t>-1120489560</t>
  </si>
  <si>
    <t>"Nad 1.NP" 22*1,4+7</t>
  </si>
  <si>
    <t>169</t>
  </si>
  <si>
    <t>712341559</t>
  </si>
  <si>
    <t>Provedení povlakové krytiny střech do 10° pásy NAIP přitavením v plné ploše</t>
  </si>
  <si>
    <t>-2046703548</t>
  </si>
  <si>
    <t>170</t>
  </si>
  <si>
    <t>62853004</t>
  </si>
  <si>
    <t>pás asfaltový natavitelný modifikovaný SBS s vložkou ze skleněné tkaniny a spalitelnou PE fólií nebo jemnozrnným minerálním posypem na horním povrchu tl 4,0mm</t>
  </si>
  <si>
    <t>-1486819614</t>
  </si>
  <si>
    <t>755,266*1,2 'Přepočtené koeficientem množství</t>
  </si>
  <si>
    <t>171</t>
  </si>
  <si>
    <t>712363352</t>
  </si>
  <si>
    <t>Povlakové krytiny střech do 10° z tvarovaných poplastovaných lišt délky 2 m koutová lišta vnitřní rš 100 mm</t>
  </si>
  <si>
    <t>-768502951</t>
  </si>
  <si>
    <t>"KL/2.15" 18</t>
  </si>
  <si>
    <t>"KL/9.6" 17</t>
  </si>
  <si>
    <t>Vytažení na atiku - zadní kout :</t>
  </si>
  <si>
    <t>"Nad 1.NP" (20,38+0,4+6,585)*2-2-17,78+6,585*2</t>
  </si>
  <si>
    <t>"Nad 8.NP" ((14,2+17,2)*2-13,38)*2</t>
  </si>
  <si>
    <t>172</t>
  </si>
  <si>
    <t>712363353</t>
  </si>
  <si>
    <t>Povlakové krytiny střech do 10° z tvarovaných poplastovaných lišt délky 2 m koutová lišta vnější rš 100 mm</t>
  </si>
  <si>
    <t>-2034037194</t>
  </si>
  <si>
    <t>Vytažení na atiku - zadní hrana :</t>
  </si>
  <si>
    <t>173</t>
  </si>
  <si>
    <t>712363355</t>
  </si>
  <si>
    <t>Povlakové krytiny střech do 10° z tvarovaných poplastovaných lišt délky 2 m okapnice široká rš 150 mm</t>
  </si>
  <si>
    <t>-1580837461</t>
  </si>
  <si>
    <t>"KL/2.8" 5,3</t>
  </si>
  <si>
    <t>174</t>
  </si>
  <si>
    <t>712363357</t>
  </si>
  <si>
    <t>Povlakové krytiny střech do 10° z tvarovaných poplastovaných lišt délky 2 m okapnice široká rš 250 mm</t>
  </si>
  <si>
    <t>-2070779112</t>
  </si>
  <si>
    <t>"KL/9.10" 12*2</t>
  </si>
  <si>
    <t>175</t>
  </si>
  <si>
    <t>712363358</t>
  </si>
  <si>
    <t>Povlakové krytiny střech do 10° z tvarovaných poplastovaných lišt délky 2 m závětrná lišta rš 250 mm</t>
  </si>
  <si>
    <t>-1941774857</t>
  </si>
  <si>
    <t>"KL/2.7" 1,4*2</t>
  </si>
  <si>
    <t>176</t>
  </si>
  <si>
    <t>712363373</t>
  </si>
  <si>
    <t>Povlakové krytiny střech do 10° z tvarovaných poplastovaných lišt délky 2 m přítlačná lišta rš 70 mm</t>
  </si>
  <si>
    <t>-246692141</t>
  </si>
  <si>
    <t>177</t>
  </si>
  <si>
    <t>712363605</t>
  </si>
  <si>
    <t>Provedení povlak krytiny mechanicky kotvenou do betonu TI tl přes 240 mm krajní pole, budova v do 18 m</t>
  </si>
  <si>
    <t>1616792788</t>
  </si>
  <si>
    <t>"Nad 8.NP" (14,2*17,2-1,25*0,6*2-12,22*0,3)*2</t>
  </si>
  <si>
    <t>Vytažení na atiku :</t>
  </si>
  <si>
    <t>"Nad 1.NP" ((20,38+0,4+6,585)*2-2-17,78)*(0,5-(0,16+0,36)/2)</t>
  </si>
  <si>
    <t>"Nad 8.NP" ((14,2+17,2)*2-13,38)*(1,05-(0,16+0,36)/2)*2</t>
  </si>
  <si>
    <t>Vytažení na stěny :</t>
  </si>
  <si>
    <t>"Nad 1.NP" 17,78*0,3</t>
  </si>
  <si>
    <t>"Nad 8.NP" (13,38+1,25*2+0,95*2)*2*0,3+(1*4*8+0,5*4)*0,3</t>
  </si>
  <si>
    <t>Hlava atiky :</t>
  </si>
  <si>
    <t>"KL/2.4" 7,25*2*0,6</t>
  </si>
  <si>
    <t>"KL/9.5" 17,5*0,6</t>
  </si>
  <si>
    <t>"KL/9.4" 15*0,75</t>
  </si>
  <si>
    <t>"KL/9.8" 10*2*0,8</t>
  </si>
  <si>
    <t>"Nad před. stanicí" 5,225*(1,36+0,3)</t>
  </si>
  <si>
    <t>178</t>
  </si>
  <si>
    <t>28322000</t>
  </si>
  <si>
    <t>fólie hydroizolační střešní mPVC mechanicky kotvená šedá tl 2,0mm</t>
  </si>
  <si>
    <t>-658933467</t>
  </si>
  <si>
    <t>884,398</t>
  </si>
  <si>
    <t>884,398*1,2 'Přepočtené koeficientem množství</t>
  </si>
  <si>
    <t>179</t>
  </si>
  <si>
    <t>712391171</t>
  </si>
  <si>
    <t>Provedení povlakové krytiny střech do 10° podkladní textilní vrstvy</t>
  </si>
  <si>
    <t>-1553660057</t>
  </si>
  <si>
    <t>180</t>
  </si>
  <si>
    <t>69311199</t>
  </si>
  <si>
    <t>geotextilie netkaná separační, ochranná, filtrační, drenážní PES(70%)+PP(30%) 300g/m2</t>
  </si>
  <si>
    <t>440579253</t>
  </si>
  <si>
    <t>181</t>
  </si>
  <si>
    <t>998712104</t>
  </si>
  <si>
    <t>Přesun hmot tonážní pro krytiny povlakové v objektech v přes 24 do 36 m</t>
  </si>
  <si>
    <t>1435768886</t>
  </si>
  <si>
    <t>713</t>
  </si>
  <si>
    <t>Izolace tepelné</t>
  </si>
  <si>
    <t>182</t>
  </si>
  <si>
    <t>713140813</t>
  </si>
  <si>
    <t>Odstranění tepelné izolace střech nadstřešní volně kladené z vláknitých materiálů suchých tl přes 100 do 200 mm</t>
  </si>
  <si>
    <t>551003980</t>
  </si>
  <si>
    <t>183</t>
  </si>
  <si>
    <t>713141135</t>
  </si>
  <si>
    <t>Montáž izolace tepelné střech plochých lepené za studena bodově 1 vrstva rohoží, pásů, dílců, desek</t>
  </si>
  <si>
    <t>-1265998148</t>
  </si>
  <si>
    <t>"Pod vybouranými balkony" 2,4*2,4</t>
  </si>
  <si>
    <t>184</t>
  </si>
  <si>
    <t>28372300</t>
  </si>
  <si>
    <t>deska EPS 100 pro konstrukce s běžným zatížením λ=0,037</t>
  </si>
  <si>
    <t>-1002934967</t>
  </si>
  <si>
    <t>5,76*0,25</t>
  </si>
  <si>
    <t>1,44*1,05 'Přepočtené koeficientem množství</t>
  </si>
  <si>
    <t>185</t>
  </si>
  <si>
    <t>713141311</t>
  </si>
  <si>
    <t>Montáž izolace tepelné střech plochých kladené volně, spádová vrstva</t>
  </si>
  <si>
    <t>1811705657</t>
  </si>
  <si>
    <t>186</t>
  </si>
  <si>
    <t>28376141</t>
  </si>
  <si>
    <t>klín izolační spád do 5% EPS 100</t>
  </si>
  <si>
    <t>947402433</t>
  </si>
  <si>
    <t>"Nad 1.NP" (20,38+0,4*2)*6,585*(0,16+0,36)/2</t>
  </si>
  <si>
    <t>"Nad 8.NP" ((14,2*17,2-1,25*0,6*2-12,22*0,3)*2-1*1*8-0,8*0,5*2)*(0,16+0,36)/2</t>
  </si>
  <si>
    <t>"Nad 9.NP" 8,1*12,22*(0,19+0,29)/2</t>
  </si>
  <si>
    <t>182,048*1,05 'Přepočtené koeficientem množství</t>
  </si>
  <si>
    <t>187</t>
  </si>
  <si>
    <t>713141396</t>
  </si>
  <si>
    <t>Montáž izolace tepelné stěn v do 1000 mm na atiky a prostupy střechou lepené nízkoexpanzní (PUR) pěnou</t>
  </si>
  <si>
    <t>-1042409914</t>
  </si>
  <si>
    <t>Atiky :</t>
  </si>
  <si>
    <t>"Nad 1.NP" ((20,38+0,4+6,585)*2-2-17,78)*0,5</t>
  </si>
  <si>
    <t>"Nad 8.NP" ((14,2+17,2)*2-13,38)*1,05*2</t>
  </si>
  <si>
    <t>Žlab nad 1.NP :</t>
  </si>
  <si>
    <t>6,585*0,8*2</t>
  </si>
  <si>
    <t>188</t>
  </si>
  <si>
    <t>28372306</t>
  </si>
  <si>
    <t>deska EPS 100 pro konstrukce s běžným zatížením λ=0,037 tl 60mm</t>
  </si>
  <si>
    <t>-1629176152</t>
  </si>
  <si>
    <t>189</t>
  </si>
  <si>
    <t>28372309</t>
  </si>
  <si>
    <t>deska EPS 100 pro konstrukce s běžným zatížením λ=0,037 tl 100mm</t>
  </si>
  <si>
    <t>-1589133547</t>
  </si>
  <si>
    <t>103,782*1,05 'Přepočtené koeficientem množství</t>
  </si>
  <si>
    <t>190</t>
  </si>
  <si>
    <t>28376504</t>
  </si>
  <si>
    <t>deska izolační PIR s oboustranným textilním rounem λ=0,026 tl 140mm</t>
  </si>
  <si>
    <t>656625147</t>
  </si>
  <si>
    <t>10,536*1,05 'Přepočtené koeficientem množství</t>
  </si>
  <si>
    <t>191</t>
  </si>
  <si>
    <t>713141414</t>
  </si>
  <si>
    <t>Přikotvení tepelné izolace teleskopickými hmoždinkami do betonu jednospádových klínů pro tl izolace přes 170 do 250 mm</t>
  </si>
  <si>
    <t>-199725288</t>
  </si>
  <si>
    <t>192</t>
  </si>
  <si>
    <t>713141415</t>
  </si>
  <si>
    <t>Přikotvení tepelné izolace teleskopickými hmoždinkami do betonu jednospádových klínů pro tl izolace přes 250 do 340 mm</t>
  </si>
  <si>
    <t>230004452</t>
  </si>
  <si>
    <t>193</t>
  </si>
  <si>
    <t>998713104</t>
  </si>
  <si>
    <t>Přesun hmot tonážní pro izolace tepelné v objektech v přes 24 do 36 m</t>
  </si>
  <si>
    <t>568157125</t>
  </si>
  <si>
    <t>741</t>
  </si>
  <si>
    <t>Elektroinstalace - silnoproud</t>
  </si>
  <si>
    <t>194</t>
  </si>
  <si>
    <t>7419-010</t>
  </si>
  <si>
    <t>Přesun svítidla - výměna dveří - zádveří 1.NP</t>
  </si>
  <si>
    <t>715149484</t>
  </si>
  <si>
    <t>195</t>
  </si>
  <si>
    <t>998741204</t>
  </si>
  <si>
    <t>Přesun hmot procentní pro silnoproud v objektech v přes 24 do 36 m</t>
  </si>
  <si>
    <t>%</t>
  </si>
  <si>
    <t>642243615</t>
  </si>
  <si>
    <t>762</t>
  </si>
  <si>
    <t>Konstrukce tesařské</t>
  </si>
  <si>
    <t>196</t>
  </si>
  <si>
    <t>762331812</t>
  </si>
  <si>
    <t>Demontáž vázaných kcí krovů z hranolů průřezové pl přes 120 do 224 cm2</t>
  </si>
  <si>
    <t>-1731298495</t>
  </si>
  <si>
    <t>"Předpoklad" 748,242/0,9*1,5</t>
  </si>
  <si>
    <t>197</t>
  </si>
  <si>
    <t>762341811</t>
  </si>
  <si>
    <t>Demontáž bednění střech z prken</t>
  </si>
  <si>
    <t>281279362</t>
  </si>
  <si>
    <t>198</t>
  </si>
  <si>
    <t>762361332</t>
  </si>
  <si>
    <t>Konstrukční a vyrovnávací vrstva pod klempířské prvky (atiky) z vodovzdorné překližky tl 21 mm</t>
  </si>
  <si>
    <t>1992904035</t>
  </si>
  <si>
    <t>199</t>
  </si>
  <si>
    <t>998762104</t>
  </si>
  <si>
    <t>Přesun hmot tonážní pro kce tesařské v objektech v přes 24 do 36 m</t>
  </si>
  <si>
    <t>86005179</t>
  </si>
  <si>
    <t>763</t>
  </si>
  <si>
    <t>Konstrukce suché výstavby</t>
  </si>
  <si>
    <t>200</t>
  </si>
  <si>
    <t>763131431</t>
  </si>
  <si>
    <t>SDK podhled deska 1xDF 12,5 bez izolace dvouvrstvá spodní kce profil CD+UD REI do 90</t>
  </si>
  <si>
    <t>575343482</t>
  </si>
  <si>
    <t>201</t>
  </si>
  <si>
    <t>763131712</t>
  </si>
  <si>
    <t>SDK podhled napojení na jiný druh podhledu</t>
  </si>
  <si>
    <t>1746077938</t>
  </si>
  <si>
    <t>1,9*4</t>
  </si>
  <si>
    <t>202</t>
  </si>
  <si>
    <t>763711822</t>
  </si>
  <si>
    <t>Demontáž dřevostaveb stěn a příček z panelů s izolací bez omítky tl přes 100 do 150 mm</t>
  </si>
  <si>
    <t>-1146680879</t>
  </si>
  <si>
    <t>"Stěna u BS/N2.2" (4,3+4,4)*2,6</t>
  </si>
  <si>
    <t>"8.NP" 4,6*2,6*4</t>
  </si>
  <si>
    <t>203</t>
  </si>
  <si>
    <t>998763304</t>
  </si>
  <si>
    <t>Přesun hmot tonážní pro konstrukce montované z desek v objektech v přes 24 do 36 m</t>
  </si>
  <si>
    <t>-1473290354</t>
  </si>
  <si>
    <t>764</t>
  </si>
  <si>
    <t>Konstrukce klempířské</t>
  </si>
  <si>
    <t>204</t>
  </si>
  <si>
    <t>764001821</t>
  </si>
  <si>
    <t>Demontáž krytiny ze svitků nebo tabulí do suti</t>
  </si>
  <si>
    <t>1768651809</t>
  </si>
  <si>
    <t>205</t>
  </si>
  <si>
    <t>764002801</t>
  </si>
  <si>
    <t>Demontáž závětrné lišty do suti</t>
  </si>
  <si>
    <t>786459358</t>
  </si>
  <si>
    <t>206</t>
  </si>
  <si>
    <t>764002821</t>
  </si>
  <si>
    <t>Demontáž střešního výlezu do suti</t>
  </si>
  <si>
    <t>854958391</t>
  </si>
  <si>
    <t>"Kontrolní vlez na střeše" 4</t>
  </si>
  <si>
    <t>207</t>
  </si>
  <si>
    <t>764002841</t>
  </si>
  <si>
    <t>Demontáž oplechování horních ploch zdí a nadezdívek do suti</t>
  </si>
  <si>
    <t>-457606804</t>
  </si>
  <si>
    <t>14,5+15+17,5+10*2</t>
  </si>
  <si>
    <t>208</t>
  </si>
  <si>
    <t>764002851</t>
  </si>
  <si>
    <t>Demontáž oplechování parapetů do suti</t>
  </si>
  <si>
    <t>-1005398086</t>
  </si>
  <si>
    <t>209</t>
  </si>
  <si>
    <t>764004803</t>
  </si>
  <si>
    <t>Demontáž podokapního žlabu k dalšímu použití</t>
  </si>
  <si>
    <t>471475322</t>
  </si>
  <si>
    <t>210</t>
  </si>
  <si>
    <t>764004841</t>
  </si>
  <si>
    <t>Demontáž háku do suti</t>
  </si>
  <si>
    <t>-1879963693</t>
  </si>
  <si>
    <t>211</t>
  </si>
  <si>
    <t>764004863</t>
  </si>
  <si>
    <t>Demontáž svodu k dalšímu použití</t>
  </si>
  <si>
    <t>-1846557133</t>
  </si>
  <si>
    <t>212</t>
  </si>
  <si>
    <t>764111671</t>
  </si>
  <si>
    <t>Krytina železobetonových desek z Pz plechu s povrchovou úpravou</t>
  </si>
  <si>
    <t>1626382580</t>
  </si>
  <si>
    <t>"KL/1.13" 0,65*2,5</t>
  </si>
  <si>
    <t>213</t>
  </si>
  <si>
    <t>764206105</t>
  </si>
  <si>
    <t>Montáž oplechování rovných parapetů rš do 400 mm</t>
  </si>
  <si>
    <t>-1862286138</t>
  </si>
  <si>
    <t>"RŠ 200mm" 0,5*4+1,5+2,4*60</t>
  </si>
  <si>
    <t>"RŠ 300mm" 1,95*3+0,6*8+1,2+3,6*3+1,8*2+3,3+1,07*2+1,2*8+1,34*16+1*56+1,65+1,5*4+0,6+1,07*2</t>
  </si>
  <si>
    <t>214</t>
  </si>
  <si>
    <t>M-764-010</t>
  </si>
  <si>
    <t>hliníkový parapet tl. 1 mm s povrchovou úpravou, šířka cca 200 mm</t>
  </si>
  <si>
    <t>1268039353</t>
  </si>
  <si>
    <t>0,5*4+1,5+2,4*60</t>
  </si>
  <si>
    <t>215</t>
  </si>
  <si>
    <t>M-764-020</t>
  </si>
  <si>
    <t>boční hliníková koncovka k parapetu s povrchovou úpravou, šířka cca 200 mm</t>
  </si>
  <si>
    <t>pár</t>
  </si>
  <si>
    <t>-800936476</t>
  </si>
  <si>
    <t>216</t>
  </si>
  <si>
    <t>M-764-030</t>
  </si>
  <si>
    <t>hliníkový parapet tl. 1 mm s povrchovou úpravou, šířka cca 300 mm</t>
  </si>
  <si>
    <t>-1199519027</t>
  </si>
  <si>
    <t>217</t>
  </si>
  <si>
    <t>M-764-040</t>
  </si>
  <si>
    <t>boční hliníková koncovka k parapetu s povrchovou úpravou, šířka cca 300 mm</t>
  </si>
  <si>
    <t>-19372870</t>
  </si>
  <si>
    <t>218</t>
  </si>
  <si>
    <t>764212634</t>
  </si>
  <si>
    <t>Oplechování štítu závětrnou lištou z Pz s povrchovou úpravou rš 330 mm</t>
  </si>
  <si>
    <t>1856948129</t>
  </si>
  <si>
    <t>"KL/2.5" 21,9</t>
  </si>
  <si>
    <t>219</t>
  </si>
  <si>
    <t>764214607</t>
  </si>
  <si>
    <t>Oplechování horních ploch a atik bez rohů z Pz s povrch úpravou mechanicky kotvené rš 670 mm</t>
  </si>
  <si>
    <t>-1939163040</t>
  </si>
  <si>
    <t>"KL/2.4" 7,25*2</t>
  </si>
  <si>
    <t>"KL/9.5" 17,5</t>
  </si>
  <si>
    <t>220</t>
  </si>
  <si>
    <t>764214608</t>
  </si>
  <si>
    <t>Oplechování horních ploch a atik bez rohů z Pz s povrch úpravou mechanicky kotvené rš 750 mm</t>
  </si>
  <si>
    <t>1304320541</t>
  </si>
  <si>
    <t>"KL/9.4" 15</t>
  </si>
  <si>
    <t>221</t>
  </si>
  <si>
    <t>764214609</t>
  </si>
  <si>
    <t>Oplechování horních ploch a atik bez rohů z Pz s povrch úpravou mechanicky kotvené rš 800 mm</t>
  </si>
  <si>
    <t>-365816507</t>
  </si>
  <si>
    <t>"KL/9.8" 10*2</t>
  </si>
  <si>
    <t>222</t>
  </si>
  <si>
    <t>764501103</t>
  </si>
  <si>
    <t>Montáž žlabu podokapního půlkulatého</t>
  </si>
  <si>
    <t>538897003</t>
  </si>
  <si>
    <t>"KL/9.9" 12*2</t>
  </si>
  <si>
    <t>223</t>
  </si>
  <si>
    <t>764501105</t>
  </si>
  <si>
    <t>Montáž háku pro podokapní půlkulatý žlab</t>
  </si>
  <si>
    <t>6855201</t>
  </si>
  <si>
    <t>224</t>
  </si>
  <si>
    <t>55350200</t>
  </si>
  <si>
    <t>hák žlabový dlouhý k půlkulatým žlabům rš 333mm</t>
  </si>
  <si>
    <t>-320336504</t>
  </si>
  <si>
    <t>225</t>
  </si>
  <si>
    <t>764508131</t>
  </si>
  <si>
    <t>Montáž kruhového svodu</t>
  </si>
  <si>
    <t>1053749916</t>
  </si>
  <si>
    <t>"KL/9.8" 3*2</t>
  </si>
  <si>
    <t>226</t>
  </si>
  <si>
    <t>764508132</t>
  </si>
  <si>
    <t>Montáž objímky kruhového svodu</t>
  </si>
  <si>
    <t>1536615693</t>
  </si>
  <si>
    <t>227</t>
  </si>
  <si>
    <t>55344332</t>
  </si>
  <si>
    <t>objímka svodu Cu 100mm trn 200mm</t>
  </si>
  <si>
    <t>-1173452937</t>
  </si>
  <si>
    <t>228</t>
  </si>
  <si>
    <t>764511602</t>
  </si>
  <si>
    <t>Žlab podokapní půlkruhový z Pz s povrchovou úpravou rš 330 mm</t>
  </si>
  <si>
    <t>-399891917</t>
  </si>
  <si>
    <t>"KL/2.9" 5,3</t>
  </si>
  <si>
    <t>"KL/2.11" 14,5</t>
  </si>
  <si>
    <t>229</t>
  </si>
  <si>
    <t>764511613.R</t>
  </si>
  <si>
    <t>Žlab podokapní hranatý z Pz s povrchovou úpravou rš 450 mm</t>
  </si>
  <si>
    <t>-1898720865</t>
  </si>
  <si>
    <t>"KL/2.13" 2</t>
  </si>
  <si>
    <t>230</t>
  </si>
  <si>
    <t>764511642</t>
  </si>
  <si>
    <t>Kotlík oválný (trychtýřový) pro podokapní žlaby z Pz s povrchovou úpravou 330/100 mm</t>
  </si>
  <si>
    <t>48564169</t>
  </si>
  <si>
    <t>231</t>
  </si>
  <si>
    <t>764511663.R</t>
  </si>
  <si>
    <t>Kotlík hranatý pro podokapní žlaby z Pz s povrchovou úpravou 450/120 mm</t>
  </si>
  <si>
    <t>616788808</t>
  </si>
  <si>
    <t>232</t>
  </si>
  <si>
    <t>764518621</t>
  </si>
  <si>
    <t>Svody kruhové včetně objímek, kolen, odskoků z Pz s povrchovou úpravou průměru do 90 mm</t>
  </si>
  <si>
    <t>-1823838083</t>
  </si>
  <si>
    <t>"KL/2.10" 2,6</t>
  </si>
  <si>
    <t>"KL/2.12" 2,6</t>
  </si>
  <si>
    <t>233</t>
  </si>
  <si>
    <t>764518623</t>
  </si>
  <si>
    <t>Svody kruhové včetně objímek, kolen, odskoků z Pz s povrchovou úpravou průměru 120 mm</t>
  </si>
  <si>
    <t>-1545342324</t>
  </si>
  <si>
    <t>"KL/2.14" 2,6</t>
  </si>
  <si>
    <t>234</t>
  </si>
  <si>
    <t>7649-010</t>
  </si>
  <si>
    <t>Úprava a olemování stávajících VZT čtvercových komínků a kruhových potrubí VZT, viz. ozn. KL/9.11</t>
  </si>
  <si>
    <t>1411572882</t>
  </si>
  <si>
    <t>235</t>
  </si>
  <si>
    <t>998764104</t>
  </si>
  <si>
    <t>Přesun hmot tonážní pro konstrukce klempířské v objektech v přes 24 do 36 m</t>
  </si>
  <si>
    <t>-1998832788</t>
  </si>
  <si>
    <t>766</t>
  </si>
  <si>
    <t>Konstrukce truhlářské</t>
  </si>
  <si>
    <t>236</t>
  </si>
  <si>
    <t>766691811</t>
  </si>
  <si>
    <t>Demontáž parapetních desek dřevěných nebo plastových šířky do 300 mm</t>
  </si>
  <si>
    <t>1954238830</t>
  </si>
  <si>
    <t>1,34*16+1,65+1*36</t>
  </si>
  <si>
    <t>237</t>
  </si>
  <si>
    <t>766694116</t>
  </si>
  <si>
    <t>Montáž parapetních desek dřevěných nebo plastových š do 30 cm</t>
  </si>
  <si>
    <t>-1061084205</t>
  </si>
  <si>
    <t>1*36+1,34*16+1,65+2,4*2</t>
  </si>
  <si>
    <t>238</t>
  </si>
  <si>
    <t>61140077</t>
  </si>
  <si>
    <t>parapet plastový vnitřní š 150mm</t>
  </si>
  <si>
    <t>-2027328612</t>
  </si>
  <si>
    <t>2,4*2</t>
  </si>
  <si>
    <t>239</t>
  </si>
  <si>
    <t>61144401</t>
  </si>
  <si>
    <t>parapet plastový vnitřní š 250mm</t>
  </si>
  <si>
    <t>-1365696781</t>
  </si>
  <si>
    <t>1*36+1,34*16+1,65</t>
  </si>
  <si>
    <t>240</t>
  </si>
  <si>
    <t>61144019</t>
  </si>
  <si>
    <t>koncovka k parapetu plastovému vnitřnímu 1 pár</t>
  </si>
  <si>
    <t>sada</t>
  </si>
  <si>
    <t>-1449203680</t>
  </si>
  <si>
    <t>36+16+1+2</t>
  </si>
  <si>
    <t>241</t>
  </si>
  <si>
    <t>7669-010</t>
  </si>
  <si>
    <t xml:space="preserve">Dodávka a montáž plastového okna 2kř O/OS, s pevně zasklenou spodní částí 1000/1800 mm, viz. ozn. OK/2.1 </t>
  </si>
  <si>
    <t>1301193515</t>
  </si>
  <si>
    <t>242</t>
  </si>
  <si>
    <t>7669-020</t>
  </si>
  <si>
    <t xml:space="preserve">Dodávka a montáž plastového okna 2kř O/OS, 1340/1500 mm, viz. ozn. OK/2.2 </t>
  </si>
  <si>
    <t>1648550601</t>
  </si>
  <si>
    <t>243</t>
  </si>
  <si>
    <t>7669-030</t>
  </si>
  <si>
    <t xml:space="preserve">Dodávka a montáž plastového okna 2kř O/OS, 1650/750 mm, viz. ozn. OK/2.8 </t>
  </si>
  <si>
    <t>-577632107</t>
  </si>
  <si>
    <t>244</t>
  </si>
  <si>
    <t>7669-040</t>
  </si>
  <si>
    <t>Dodávka a montáž plastové balkonové sestavy OS/P, 900/2400+2400/1500 mm, viz. ozn. BS/N2.2</t>
  </si>
  <si>
    <t>-1218189158</t>
  </si>
  <si>
    <t>245</t>
  </si>
  <si>
    <t>998766204</t>
  </si>
  <si>
    <t>Přesun hmot procentní pro kce truhlářské v objektech v přes 24 do 36 m</t>
  </si>
  <si>
    <t>-1473275654</t>
  </si>
  <si>
    <t>767</t>
  </si>
  <si>
    <t>Konstrukce zámečnické</t>
  </si>
  <si>
    <t>246</t>
  </si>
  <si>
    <t>767114232</t>
  </si>
  <si>
    <t>Montáž stěn a příček rámových zasklených do zdiva bez požární odolnosti plochy přes 6 do 9 m2</t>
  </si>
  <si>
    <t>-1497775389</t>
  </si>
  <si>
    <t>"OST/02" 4,3*1,4*3</t>
  </si>
  <si>
    <t>247</t>
  </si>
  <si>
    <t>M-767-040</t>
  </si>
  <si>
    <t>prosklená lodžiová předstěna cca 4300/1400 mm, ozn. OST/02</t>
  </si>
  <si>
    <t>1240044379</t>
  </si>
  <si>
    <t>248</t>
  </si>
  <si>
    <t>767114822</t>
  </si>
  <si>
    <t>Demontáž stěn a příček rámových zasklených vnějších plochy přes 6 do 9 m2</t>
  </si>
  <si>
    <t>-1309769907</t>
  </si>
  <si>
    <t>249</t>
  </si>
  <si>
    <t>767161814</t>
  </si>
  <si>
    <t>Demontáž zábradlí rovného nerozebíratelného hmotnosti 1 m zábradlí přes 20 kg do suti</t>
  </si>
  <si>
    <t>-714866591</t>
  </si>
  <si>
    <t>"ZAM.1.1A" 4,75*58</t>
  </si>
  <si>
    <t>"ZAM.1.1B" 4,4</t>
  </si>
  <si>
    <t>"ZAM.1.1C" 4,5</t>
  </si>
  <si>
    <t>"ZAM.2.1" 0,95+5,4+0,95</t>
  </si>
  <si>
    <t>"ZAM.2.2" 4,86+0,95</t>
  </si>
  <si>
    <t>"ZAM.2.3" 2,15*6</t>
  </si>
  <si>
    <t>"Lodžie 8.NP" 4,75*4</t>
  </si>
  <si>
    <t>250</t>
  </si>
  <si>
    <t>767163121</t>
  </si>
  <si>
    <t>Montáž přímého kovového zábradlí do betonu v rovině v interiéru</t>
  </si>
  <si>
    <t>1946066420</t>
  </si>
  <si>
    <t>"ZAM.1.1C" 5,4</t>
  </si>
  <si>
    <t>251</t>
  </si>
  <si>
    <t>M-767-010</t>
  </si>
  <si>
    <t>ocelové lodžiové zábradlí, výška 1100 mm z profilové oceli a trubek - pozinkováno</t>
  </si>
  <si>
    <t>745022888</t>
  </si>
  <si>
    <t>ZAM.1.1A :</t>
  </si>
  <si>
    <t>"70/50/2mm" 4,75*3,455*58</t>
  </si>
  <si>
    <t>"50/50/2mm" (4,65*2+1,1*2+1*2)*3,02*58</t>
  </si>
  <si>
    <t>"Tr. 20/1,5mm" 0,9*59*0,684*58</t>
  </si>
  <si>
    <t>ZAM.1.1B :</t>
  </si>
  <si>
    <t>"70/50/2mm" 4,4*3,455</t>
  </si>
  <si>
    <t>"50/50/2mm" (4,3*2+1,1*2+1*2)*3,02</t>
  </si>
  <si>
    <t>"Tr. 20/1,5mm" 0,9*52*0,684</t>
  </si>
  <si>
    <t>ZAM.1.1C :</t>
  </si>
  <si>
    <t>"60/40/2mm" 5,4*3,02</t>
  </si>
  <si>
    <t>"40/40/2mm" (5,4*2+0,95*5)*2,384</t>
  </si>
  <si>
    <t>"Tr. 20/1,5mm" 0,75*68*0,684</t>
  </si>
  <si>
    <t>ZAM.2.1 :</t>
  </si>
  <si>
    <t>"70/50/2mm" (0,95+5,4+0,95)*3,455</t>
  </si>
  <si>
    <t>"50/50/2mm" ((0,95*2+5,4)*2+1,1*7)*3,02</t>
  </si>
  <si>
    <t>"Tr. 20/1,5mm" 0,9*90*0,684</t>
  </si>
  <si>
    <t>ZAM.2.2 :</t>
  </si>
  <si>
    <t>"70/50/2mm" (4,86+0,95)*3,455</t>
  </si>
  <si>
    <t>"50/50/2mm" ((0,95+5,4)*2+1,1*5)*3,02</t>
  </si>
  <si>
    <t>"Tr. 20/1,5mm" 0,9*72*0,684</t>
  </si>
  <si>
    <t>ZAM.2.3 :</t>
  </si>
  <si>
    <t>"70/50/2mm" 2,15*3,455*6</t>
  </si>
  <si>
    <t>"50/50/2mm" (2,15*2+1,1*2)*3,02*6</t>
  </si>
  <si>
    <t>"Tr. 20/1,5mm" 0,9*27*0,684*6</t>
  </si>
  <si>
    <t>Kotevní prvky ZAM.1.2 :</t>
  </si>
  <si>
    <t>"Pásk. 50/5" 0,23*67*4*1,96</t>
  </si>
  <si>
    <t>"P8" 0,25*0,12*67*4*64</t>
  </si>
  <si>
    <t>252</t>
  </si>
  <si>
    <t>767211312</t>
  </si>
  <si>
    <t>Montáž venkovního kovového schodiště rovného kotveného na ocelovou konstrukci</t>
  </si>
  <si>
    <t>-987268330</t>
  </si>
  <si>
    <t>"ZAM.1.3" 2,2</t>
  </si>
  <si>
    <t>253</t>
  </si>
  <si>
    <t>M-767-020</t>
  </si>
  <si>
    <t xml:space="preserve">ocelové schodnicové schodiště šířka 1260 mm, 8x165/270 mm, pororošt,  pozinkováno</t>
  </si>
  <si>
    <t>149422679</t>
  </si>
  <si>
    <t>"P10" 2,25*0,2*2*80</t>
  </si>
  <si>
    <t>"Pororošty" 0,27*1,26*7*32</t>
  </si>
  <si>
    <t>"Kotevní materiál" 148,205*0,15</t>
  </si>
  <si>
    <t>254</t>
  </si>
  <si>
    <t>767223202</t>
  </si>
  <si>
    <t>Montáž přímého kovového zábradlí do zdiva nebo lehčeného betonu na schodišti v exteriéru</t>
  </si>
  <si>
    <t>-2095187808</t>
  </si>
  <si>
    <t>"ZAM.1.3" 2,31*2</t>
  </si>
  <si>
    <t>255</t>
  </si>
  <si>
    <t>M-767-030</t>
  </si>
  <si>
    <t xml:space="preserve">ocelové tyčové zábradlí únikového schodiště,  pozinkováno</t>
  </si>
  <si>
    <t>51619486</t>
  </si>
  <si>
    <t>"60/40/2mm" 2,31*2*3,02</t>
  </si>
  <si>
    <t>"40/40/2mm" (2,2*2+1*4)*2,384</t>
  </si>
  <si>
    <t>256</t>
  </si>
  <si>
    <t>767531212</t>
  </si>
  <si>
    <t>Montáž vstupních kovových nebo plastových rohoží čisticích zón plochy přes 0,5 do 1 m2</t>
  </si>
  <si>
    <t>-1002144928</t>
  </si>
  <si>
    <t>"ZAM.1.4" 1*0,6</t>
  </si>
  <si>
    <t>257</t>
  </si>
  <si>
    <t>69752001</t>
  </si>
  <si>
    <t>rohož vstupní provedení hliník standard 27 mm</t>
  </si>
  <si>
    <t>-1738577648</t>
  </si>
  <si>
    <t>0,6</t>
  </si>
  <si>
    <t>0,6*1,1 'Přepočtené koeficientem množství</t>
  </si>
  <si>
    <t>258</t>
  </si>
  <si>
    <t>767531121</t>
  </si>
  <si>
    <t>Osazení zapuštěného rámu z L profilů k čisticím rohožím</t>
  </si>
  <si>
    <t>-549053052</t>
  </si>
  <si>
    <t>"ZAM.1.4" (1+0,6)*2</t>
  </si>
  <si>
    <t>259</t>
  </si>
  <si>
    <t>69752160</t>
  </si>
  <si>
    <t>rám pro zapuštění profil L-30/30 25/25 20/30 15/30-Al</t>
  </si>
  <si>
    <t>768415987</t>
  </si>
  <si>
    <t>3,2</t>
  </si>
  <si>
    <t>3,2*1,1 'Přepočtené koeficientem množství</t>
  </si>
  <si>
    <t>260</t>
  </si>
  <si>
    <t>767531811</t>
  </si>
  <si>
    <t>Demontáž vstupních kovových nebo plastových čisticích rohoží</t>
  </si>
  <si>
    <t>1668978159</t>
  </si>
  <si>
    <t>261</t>
  </si>
  <si>
    <t>767531821</t>
  </si>
  <si>
    <t>Demontáž rámů k čisticím rohožím</t>
  </si>
  <si>
    <t>-1927264888</t>
  </si>
  <si>
    <t>262</t>
  </si>
  <si>
    <t>767812852</t>
  </si>
  <si>
    <t>Demontáž markýz fasádních š přes 2000 do 3500 mm</t>
  </si>
  <si>
    <t>-1575009653</t>
  </si>
  <si>
    <t>263</t>
  </si>
  <si>
    <t>767821116</t>
  </si>
  <si>
    <t>Montáž sestavy poštovních schránek zavěšených přes 48 do 70 kusů</t>
  </si>
  <si>
    <t>-1624921970</t>
  </si>
  <si>
    <t>264</t>
  </si>
  <si>
    <t>55348206</t>
  </si>
  <si>
    <t>schránka listovní sestava nástěnná 2řadá počet 4ks</t>
  </si>
  <si>
    <t>-1358885604</t>
  </si>
  <si>
    <t>265</t>
  </si>
  <si>
    <t>55348210</t>
  </si>
  <si>
    <t>schránka listovní sestava nástěnná 2řadá počet 10ks</t>
  </si>
  <si>
    <t>945491997</t>
  </si>
  <si>
    <t>266</t>
  </si>
  <si>
    <t>767821816</t>
  </si>
  <si>
    <t>Demontáž sestavy poštovních schránek zavěšených přes 48 do 70 ks</t>
  </si>
  <si>
    <t>-551773673</t>
  </si>
  <si>
    <t>267</t>
  </si>
  <si>
    <t>767893815</t>
  </si>
  <si>
    <t>Demontáž stříšek nad vstupy s výplní skleněnou</t>
  </si>
  <si>
    <t>-1286876569</t>
  </si>
  <si>
    <t>268</t>
  </si>
  <si>
    <t>7679-010</t>
  </si>
  <si>
    <t>Dodávka a montáž hliníkových vstupních dveří 2kř prosklených 1550/2175 mm, viz. ozn. DV/N1.1</t>
  </si>
  <si>
    <t>493116292</t>
  </si>
  <si>
    <t>269</t>
  </si>
  <si>
    <t>7679-020</t>
  </si>
  <si>
    <t>Dodávka a montáž hliníkových vnitřních dveří 2kř prosklených 1550/2000 mm, viz. ozn. DV/N1.2</t>
  </si>
  <si>
    <t>-614384637</t>
  </si>
  <si>
    <t>270</t>
  </si>
  <si>
    <t>7679-030</t>
  </si>
  <si>
    <t>Dodávka a montáž markýzy z bezpečnostního skla 3000/900 mm, nerezové kotvy. ozn. ZAM/2.4</t>
  </si>
  <si>
    <t>-817870951</t>
  </si>
  <si>
    <t>271</t>
  </si>
  <si>
    <t>7679-040</t>
  </si>
  <si>
    <t>Dodávka a montáž dvojice držáků prádelních šňůr (např. z ocelové pásoviny), 8 háčků, ozn. OST/01</t>
  </si>
  <si>
    <t>2066229524</t>
  </si>
  <si>
    <t>272</t>
  </si>
  <si>
    <t>7679-050</t>
  </si>
  <si>
    <t>Výměna sloupku za plotový k vratům - pozinkováno</t>
  </si>
  <si>
    <t>-1132480688</t>
  </si>
  <si>
    <t>"Jihozápadní roh" 1</t>
  </si>
  <si>
    <t>273</t>
  </si>
  <si>
    <t>998767204</t>
  </si>
  <si>
    <t>Přesun hmot procentní pro zámečnické konstrukce v objektech v přes 24 do 36 m</t>
  </si>
  <si>
    <t>-1891385064</t>
  </si>
  <si>
    <t>771</t>
  </si>
  <si>
    <t>Podlahy z dlaždic</t>
  </si>
  <si>
    <t>274</t>
  </si>
  <si>
    <t>771121011</t>
  </si>
  <si>
    <t>Nátěr penetrační na podlahu</t>
  </si>
  <si>
    <t>1610789958</t>
  </si>
  <si>
    <t>"Lodžie" 5,98*(4+6+8*6)+11,36*2+7+5,51</t>
  </si>
  <si>
    <t>275</t>
  </si>
  <si>
    <t>771161023</t>
  </si>
  <si>
    <t>Montáž profilu ukončujícího pro balkony a terasy</t>
  </si>
  <si>
    <t>1910059236</t>
  </si>
  <si>
    <t>"Lodžie" 14,535+4,3*(6+8*6)</t>
  </si>
  <si>
    <t>"Únikové schodiště" 6,8</t>
  </si>
  <si>
    <t>276</t>
  </si>
  <si>
    <t>59054296</t>
  </si>
  <si>
    <t>profil ukončovací s okapničkou děrovaná hrana s drenáží barevný lak Al dl 2,5m v 10mm</t>
  </si>
  <si>
    <t>45604811</t>
  </si>
  <si>
    <t>253,535</t>
  </si>
  <si>
    <t>253,535*1,1 'Přepočtené koeficientem množství</t>
  </si>
  <si>
    <t>277</t>
  </si>
  <si>
    <t>771474413</t>
  </si>
  <si>
    <t>Montáž soklů z dlaždic keramických rovných lepených disperzním lepidlem v přes 90 do 120 mm</t>
  </si>
  <si>
    <t>1077830978</t>
  </si>
  <si>
    <t>3,97+14,535+1,37*6+0,2*2+0,95+(4,3+1,37*2)*(6+8*6+4)</t>
  </si>
  <si>
    <t>6,8*1,15*2-2,125*2</t>
  </si>
  <si>
    <t>278</t>
  </si>
  <si>
    <t>771575416</t>
  </si>
  <si>
    <t>Montáž podlah keramických hladkých lepených disperzním lepidlem přes 9 do 12 ks/m2</t>
  </si>
  <si>
    <t>-1339688883</t>
  </si>
  <si>
    <t>279</t>
  </si>
  <si>
    <t>59761160</t>
  </si>
  <si>
    <t>dlažba keramická slinutá mrazuvzdorná povrch hladký/matný tl do 10mm přes 9 do 12ks/m2</t>
  </si>
  <si>
    <t>-1829192925</t>
  </si>
  <si>
    <t>389,89+447,785*0,1</t>
  </si>
  <si>
    <t>434,669*1,1 'Přepočtené koeficientem množství</t>
  </si>
  <si>
    <t>280</t>
  </si>
  <si>
    <t>771591118.R</t>
  </si>
  <si>
    <t>Podlahy spárování polymer tmel</t>
  </si>
  <si>
    <t>565043204</t>
  </si>
  <si>
    <t>281</t>
  </si>
  <si>
    <t>771591122</t>
  </si>
  <si>
    <t>Podlahy separační provazec do pružných spar průměru 6 mm</t>
  </si>
  <si>
    <t>645392969</t>
  </si>
  <si>
    <t>282</t>
  </si>
  <si>
    <t>771591241</t>
  </si>
  <si>
    <t>Izolace těsnícími pásy vnitřní kout</t>
  </si>
  <si>
    <t>340562439</t>
  </si>
  <si>
    <t>"Lodžie" 6+2*(5+6+8*6)+2</t>
  </si>
  <si>
    <t>283</t>
  </si>
  <si>
    <t>771591242</t>
  </si>
  <si>
    <t>Izolace těsnícími pásy vnější roh</t>
  </si>
  <si>
    <t>572475285</t>
  </si>
  <si>
    <t>284</t>
  </si>
  <si>
    <t>771591264</t>
  </si>
  <si>
    <t>Izolace těsnícími pásy mezi podlahou a stěnou</t>
  </si>
  <si>
    <t>1166495214</t>
  </si>
  <si>
    <t>285</t>
  </si>
  <si>
    <t>998771104</t>
  </si>
  <si>
    <t>Přesun hmot tonážní pro podlahy z dlaždic v objektech v přes 24 do 36 m</t>
  </si>
  <si>
    <t>1941193468</t>
  </si>
  <si>
    <t>776</t>
  </si>
  <si>
    <t>Podlahy povlakové</t>
  </si>
  <si>
    <t>286</t>
  </si>
  <si>
    <t>776121112</t>
  </si>
  <si>
    <t>Vodou ředitelná penetrace savého podkladu povlakových podlah</t>
  </si>
  <si>
    <t>1456718771</t>
  </si>
  <si>
    <t>"8.NP - po lodžii" 4*4</t>
  </si>
  <si>
    <t>287</t>
  </si>
  <si>
    <t>776141114</t>
  </si>
  <si>
    <t>Stěrka podlahová nivelační pro vyrovnání podkladu povlakových podlah pevnosti 20 MPa tl přes 8 do 10 mm</t>
  </si>
  <si>
    <t>1572910621</t>
  </si>
  <si>
    <t>288</t>
  </si>
  <si>
    <t>776221111</t>
  </si>
  <si>
    <t>Lepení pásů z PVC standardním lepidlem</t>
  </si>
  <si>
    <t>2096907987</t>
  </si>
  <si>
    <t>289</t>
  </si>
  <si>
    <t>28412285</t>
  </si>
  <si>
    <t>krytina podlahová heterogenní tl 2mm</t>
  </si>
  <si>
    <t>-606721947</t>
  </si>
  <si>
    <t>16*1,1 'Přepočtené koeficientem množství</t>
  </si>
  <si>
    <t>290</t>
  </si>
  <si>
    <t>776223111</t>
  </si>
  <si>
    <t>Spoj povlakových podlahovin z PVC svařováním za tepla</t>
  </si>
  <si>
    <t>793004725</t>
  </si>
  <si>
    <t>2,6*4</t>
  </si>
  <si>
    <t>291</t>
  </si>
  <si>
    <t>776411111</t>
  </si>
  <si>
    <t>Montáž obvodových soklíků výšky do 80 mm</t>
  </si>
  <si>
    <t>878378836</t>
  </si>
  <si>
    <t>(1*2+4,6)*4</t>
  </si>
  <si>
    <t>292</t>
  </si>
  <si>
    <t>28411009</t>
  </si>
  <si>
    <t>lišta soklová PVC 18x80mm</t>
  </si>
  <si>
    <t>162264730</t>
  </si>
  <si>
    <t>26,4</t>
  </si>
  <si>
    <t>26,4*1,02 'Přepočtené koeficientem množství</t>
  </si>
  <si>
    <t>293</t>
  </si>
  <si>
    <t>998776104</t>
  </si>
  <si>
    <t>Přesun hmot tonážní pro podlahy povlakové v objektech v přes 24 do 36 m</t>
  </si>
  <si>
    <t>459019830</t>
  </si>
  <si>
    <t>783</t>
  </si>
  <si>
    <t>Dokončovací práce - nátěry</t>
  </si>
  <si>
    <t>294</t>
  </si>
  <si>
    <t>783314201</t>
  </si>
  <si>
    <t>Základní antikorozní jednonásobný syntetický standardní nátěr zámečnických konstrukcí</t>
  </si>
  <si>
    <t>-2015990012</t>
  </si>
  <si>
    <t>Překlady :</t>
  </si>
  <si>
    <t>"Pro OK/2.1 - IPE 80" 1,25*3*8*2*0,328</t>
  </si>
  <si>
    <t>"Pro OK/2.2 - IPE 100" 1,65*3*0,4</t>
  </si>
  <si>
    <t>"Pro DV/N1.2 - HEB 140" 1,9*0,805</t>
  </si>
  <si>
    <t>Otvor po světlíku :</t>
  </si>
  <si>
    <t>"IPE 120" 1,9*0,475</t>
  </si>
  <si>
    <t>"P8" 1,9*4*(0,14+0,1*2)*2</t>
  </si>
  <si>
    <t>"Kotevní prvky" (0,903+5,168)*0,15</t>
  </si>
  <si>
    <t>295</t>
  </si>
  <si>
    <t>783823135</t>
  </si>
  <si>
    <t>Penetrační silikonový nátěr hladkých, tenkovrstvých zrnitých nebo štukových omítek</t>
  </si>
  <si>
    <t>-1975747286</t>
  </si>
  <si>
    <t>296</t>
  </si>
  <si>
    <t>783827425</t>
  </si>
  <si>
    <t>Krycí dvojnásobný silikonový nátěr omítek stupně členitosti 1 a 2</t>
  </si>
  <si>
    <t>-793725395</t>
  </si>
  <si>
    <t>784</t>
  </si>
  <si>
    <t>Dokončovací práce - malby a tapety</t>
  </si>
  <si>
    <t>297</t>
  </si>
  <si>
    <t>784181101</t>
  </si>
  <si>
    <t>Základní akrylátová jednonásobná bezbarvá penetrace podkladu v místnostech v do 3,80 m</t>
  </si>
  <si>
    <t>-1339194447</t>
  </si>
  <si>
    <t>"Dotčené stěny u měněných oken" (36*2,3+16*2,1+5,7+4,6*2)*2,6</t>
  </si>
  <si>
    <t>"8.NP - boky a strop" (4*2+4,6)*4*2,6+4*4,6*4</t>
  </si>
  <si>
    <t>"Dotčené stěny u měněných dveří" 2,3*2,55*4</t>
  </si>
  <si>
    <t>298</t>
  </si>
  <si>
    <t>784221101</t>
  </si>
  <si>
    <t>Dvojnásobné bílé malby ze směsí za sucha dobře otěruvzdorných v místnostech do 3,80 m</t>
  </si>
  <si>
    <t>1539329193</t>
  </si>
  <si>
    <t>787</t>
  </si>
  <si>
    <t>Dokončovací práce - zasklívání</t>
  </si>
  <si>
    <t>299</t>
  </si>
  <si>
    <t>787127214</t>
  </si>
  <si>
    <t>Zasklívání stěn a příček PC profilem komůrkovým do Al profilu s krycí lištou tl 10 mm</t>
  </si>
  <si>
    <t>1806197866</t>
  </si>
  <si>
    <t>"ZAM.1.1A" 4,75*0,95*58</t>
  </si>
  <si>
    <t>"ZAM.1.1B" 4,4*0,95</t>
  </si>
  <si>
    <t>"ZAM.1.1C" 5,4*0,8</t>
  </si>
  <si>
    <t>"ZAM.2.1" (0,95+5,4+0,95)*0,95</t>
  </si>
  <si>
    <t>"ZAM.2.2" (4,86+0,95)*0,95</t>
  </si>
  <si>
    <t>"ZAM.2.3" 2,15*6*0,95</t>
  </si>
  <si>
    <t>300</t>
  </si>
  <si>
    <t>998787104</t>
  </si>
  <si>
    <t>Přesun hmot tonážní pro zasklívání v objektech v přes 24 do 36 m</t>
  </si>
  <si>
    <t>2116284797</t>
  </si>
  <si>
    <t>VRN</t>
  </si>
  <si>
    <t>Vedlejší rozpočtové náklady</t>
  </si>
  <si>
    <t>301</t>
  </si>
  <si>
    <t>013254000</t>
  </si>
  <si>
    <t>Dokumentace skutečného provedení stavby</t>
  </si>
  <si>
    <t>Kč</t>
  </si>
  <si>
    <t>1024</t>
  </si>
  <si>
    <t>-644677842</t>
  </si>
  <si>
    <t>302</t>
  </si>
  <si>
    <t>030001000</t>
  </si>
  <si>
    <t>Zařízení staveniště</t>
  </si>
  <si>
    <t>1384985440</t>
  </si>
  <si>
    <t>303</t>
  </si>
  <si>
    <t>043194000</t>
  </si>
  <si>
    <t>Ostatní zkoušky - výtažné a odtrhové zkoužky</t>
  </si>
  <si>
    <t>-937653307</t>
  </si>
  <si>
    <t>304</t>
  </si>
  <si>
    <t>070001000</t>
  </si>
  <si>
    <t>Provozní vlivy - užívání objektu nájemníky</t>
  </si>
  <si>
    <t>2118684291</t>
  </si>
  <si>
    <t>020 - Elektroinstalace</t>
  </si>
  <si>
    <t>Petr Kocman</t>
  </si>
  <si>
    <t xml:space="preserve">741 - Svítidla </t>
  </si>
  <si>
    <t xml:space="preserve">742 - El.instalační prvky </t>
  </si>
  <si>
    <t>743 - Elektroinstalační kabely</t>
  </si>
  <si>
    <t xml:space="preserve">744 - Hromosvod </t>
  </si>
  <si>
    <t xml:space="preserve">745 - El.instalace - slaboproud </t>
  </si>
  <si>
    <t>746 - Ostatní</t>
  </si>
  <si>
    <t xml:space="preserve">Svítidla </t>
  </si>
  <si>
    <t>Svít. žárovkové; nástěnné; IP 54/tř. II; 1x11W, včetně žárovky a krytu</t>
  </si>
  <si>
    <t>-1852674314</t>
  </si>
  <si>
    <t>741.1</t>
  </si>
  <si>
    <t>Svít. žárovkové; nástěnné; IP 20/tř. II; 1x11W, včetně žárovky a krytu</t>
  </si>
  <si>
    <t>-243144409</t>
  </si>
  <si>
    <t>741.2</t>
  </si>
  <si>
    <t>Montáž svítidel</t>
  </si>
  <si>
    <t>hod</t>
  </si>
  <si>
    <t>742</t>
  </si>
  <si>
    <t xml:space="preserve">El.instalační prvky </t>
  </si>
  <si>
    <t>Vypínač jednopólový; nástěnný; IP 44; 230V/10A</t>
  </si>
  <si>
    <t>1315399016</t>
  </si>
  <si>
    <t>742.1</t>
  </si>
  <si>
    <t>Vypínač schodišťový; nástěnný; IP44; 230V/10A; světelná signalizace</t>
  </si>
  <si>
    <t>-1310788891</t>
  </si>
  <si>
    <t>742.2</t>
  </si>
  <si>
    <t>Vypínač křížový; nástěnný; IP44; 230V/10A; světelná signalizace</t>
  </si>
  <si>
    <t>-23209418</t>
  </si>
  <si>
    <t>742.3</t>
  </si>
  <si>
    <t>Tlačítko stiskací; interiérová; nástěnné; IP20; 230V/10,0A s doběhen 10 sec až 10 min</t>
  </si>
  <si>
    <t>1089134594</t>
  </si>
  <si>
    <t>742.4</t>
  </si>
  <si>
    <t>Trojpolový vypínač nástěnný; interiérový; IP20; 400V/16,0 A</t>
  </si>
  <si>
    <t>-2028494113</t>
  </si>
  <si>
    <t>742.5</t>
  </si>
  <si>
    <t>Montážní deska do zateplení l=200 mm</t>
  </si>
  <si>
    <t>930434354</t>
  </si>
  <si>
    <t>742.6</t>
  </si>
  <si>
    <t>Jistič 1fx 10,0 A</t>
  </si>
  <si>
    <t>216301647</t>
  </si>
  <si>
    <t>742.7</t>
  </si>
  <si>
    <t>El. instal krabice; svorkovnice 4mm2; IP 44</t>
  </si>
  <si>
    <t>650548568</t>
  </si>
  <si>
    <t>742.8</t>
  </si>
  <si>
    <t>El. instal krabice; svorkovnice 4mm2; IP 20</t>
  </si>
  <si>
    <t>-916062277</t>
  </si>
  <si>
    <t>742.9</t>
  </si>
  <si>
    <t>El.instalační krabice nástěnná; svorkovnice 4 mm2; IP 20</t>
  </si>
  <si>
    <t>-2305403</t>
  </si>
  <si>
    <t>742.10</t>
  </si>
  <si>
    <t>Lišta PVC elinstalační vkládací; 20/20 mm</t>
  </si>
  <si>
    <t>1358686685</t>
  </si>
  <si>
    <t>742.11</t>
  </si>
  <si>
    <t>Lišta PVC elinstalační vkládací; 20/10 mm</t>
  </si>
  <si>
    <t>-1920273964</t>
  </si>
  <si>
    <t>742.12</t>
  </si>
  <si>
    <t>Podružný rozvaděč RP-BYT - nástěnná rozvodnice, IP40/20; proudový chránič s jističem 1fx 10,0A/B/0,03A; 3x svorkovnice 2,5 mm2; popisky, vývodky P</t>
  </si>
  <si>
    <t>kpl</t>
  </si>
  <si>
    <t>267143213</t>
  </si>
  <si>
    <t>742.13</t>
  </si>
  <si>
    <t>Montáž elektroinstalačních prvků</t>
  </si>
  <si>
    <t>743</t>
  </si>
  <si>
    <t>Elektroinstalační kabely</t>
  </si>
  <si>
    <t>Kabel Cu silový; PVC; 750V; 3x1,5 mm2</t>
  </si>
  <si>
    <t>1584317032</t>
  </si>
  <si>
    <t>743.1</t>
  </si>
  <si>
    <t>Kabel Cu silový; PVC; 750V; 5x1,5 mm2</t>
  </si>
  <si>
    <t>-1603591360</t>
  </si>
  <si>
    <t>743.2</t>
  </si>
  <si>
    <t>Montáž kabelů</t>
  </si>
  <si>
    <t>744</t>
  </si>
  <si>
    <t xml:space="preserve">Hromosvod </t>
  </si>
  <si>
    <t>743.3</t>
  </si>
  <si>
    <t>Pomocný jímač PJ1 z drátu AlMgSi prům 8 mm/l=0,4m + svorky SS</t>
  </si>
  <si>
    <t>-1697699781</t>
  </si>
  <si>
    <t>743.4</t>
  </si>
  <si>
    <t>Svorka křížová FeZn</t>
  </si>
  <si>
    <t>-280537185</t>
  </si>
  <si>
    <t>743.5</t>
  </si>
  <si>
    <t>Spojovací svorka FeZn</t>
  </si>
  <si>
    <t>-1024202837</t>
  </si>
  <si>
    <t>743.6</t>
  </si>
  <si>
    <t>Drát FeZn prům. 10 mm</t>
  </si>
  <si>
    <t>1544827887</t>
  </si>
  <si>
    <t>743.7</t>
  </si>
  <si>
    <t>Drát AlMgSi prům. 8 mm</t>
  </si>
  <si>
    <t>2034836042</t>
  </si>
  <si>
    <t>743.8</t>
  </si>
  <si>
    <t>Jímací tyč IJT 40; FeZn trubkový l=4,0 m/d=40mm; ochranná stříška</t>
  </si>
  <si>
    <t>1699294792</t>
  </si>
  <si>
    <t>743.9</t>
  </si>
  <si>
    <t>Podpěry vedení FeZn lepené mPVC</t>
  </si>
  <si>
    <t>1127554711</t>
  </si>
  <si>
    <t>743.10</t>
  </si>
  <si>
    <t>Podstavec betonový; podložka pro mPVC krytinu; montážní základna PV na pultovou střechu</t>
  </si>
  <si>
    <t>1748550563</t>
  </si>
  <si>
    <t>743.11</t>
  </si>
  <si>
    <t xml:space="preserve">Jímací tyč JP20; FeZn;  l=2,0 m/d=16mm; ochranná stříška</t>
  </si>
  <si>
    <t>-1339704191</t>
  </si>
  <si>
    <t>743.12</t>
  </si>
  <si>
    <t>Zkušební svorka FeZn</t>
  </si>
  <si>
    <t>-574459240</t>
  </si>
  <si>
    <t>743.13</t>
  </si>
  <si>
    <t>Izolovaný držák jímací tyč-trubka l=0,4 m; s objímkou; na zeď</t>
  </si>
  <si>
    <t>729831117</t>
  </si>
  <si>
    <t>743.14</t>
  </si>
  <si>
    <t>Připojovací svorka FeZn</t>
  </si>
  <si>
    <t>-907287940</t>
  </si>
  <si>
    <t>743.15</t>
  </si>
  <si>
    <t>Označovací štítek</t>
  </si>
  <si>
    <t>-1016594602</t>
  </si>
  <si>
    <t>743.16</t>
  </si>
  <si>
    <t>Okapová svorka FeZn</t>
  </si>
  <si>
    <t>517113618</t>
  </si>
  <si>
    <t>743.17</t>
  </si>
  <si>
    <t>Svorka odbočovací FeZn</t>
  </si>
  <si>
    <t>-754852558</t>
  </si>
  <si>
    <t>743.18</t>
  </si>
  <si>
    <t>Podpěry vedení FeZn zeď prodloužené l=0,4m</t>
  </si>
  <si>
    <t>-1522507080</t>
  </si>
  <si>
    <t>743.19</t>
  </si>
  <si>
    <t>Podpěry vedení FeZn plech a podložka proti prořezání</t>
  </si>
  <si>
    <t>1708110237</t>
  </si>
  <si>
    <t>743.20</t>
  </si>
  <si>
    <t>Ochranný úhelník FeZn; včetně držáku OU; prodloužený l=400mm</t>
  </si>
  <si>
    <t>-1198559836</t>
  </si>
  <si>
    <t>743.21</t>
  </si>
  <si>
    <t>Zemnící tyč FeZn 2x prům 25 mm/l=2,0 m+připojovací svorky FeZn</t>
  </si>
  <si>
    <t>474923707</t>
  </si>
  <si>
    <t>743.22</t>
  </si>
  <si>
    <t>Pásek FeZn 30/4 mm</t>
  </si>
  <si>
    <t>-785951005</t>
  </si>
  <si>
    <t>743.23</t>
  </si>
  <si>
    <t>Bezpečnostní tabulka PVC</t>
  </si>
  <si>
    <t>-1505783501</t>
  </si>
  <si>
    <t>743.24</t>
  </si>
  <si>
    <t>Doprava</t>
  </si>
  <si>
    <t>743.25</t>
  </si>
  <si>
    <t>Drobný montážní materiál</t>
  </si>
  <si>
    <t>1587419377</t>
  </si>
  <si>
    <t>743.26</t>
  </si>
  <si>
    <t>Revize</t>
  </si>
  <si>
    <t>743.27</t>
  </si>
  <si>
    <t>Demontáž</t>
  </si>
  <si>
    <t>743.28</t>
  </si>
  <si>
    <t>Projektová dokumentace skutečného stavu</t>
  </si>
  <si>
    <t>743.29</t>
  </si>
  <si>
    <t>Zemní rýha 30/90 cm výhoz/zához; IV.tř.</t>
  </si>
  <si>
    <t>743.30</t>
  </si>
  <si>
    <t>Likvidace odpadu</t>
  </si>
  <si>
    <t>743.31</t>
  </si>
  <si>
    <t>Betonová dlažba skládaná Rozebrání/Složení</t>
  </si>
  <si>
    <t>743.32</t>
  </si>
  <si>
    <t>Štěrk 0-16 mm</t>
  </si>
  <si>
    <t>-1786722454</t>
  </si>
  <si>
    <t>743.33</t>
  </si>
  <si>
    <t>Montáž hromosvodu</t>
  </si>
  <si>
    <t>745</t>
  </si>
  <si>
    <t xml:space="preserve">El.instalace - slaboproud </t>
  </si>
  <si>
    <t>Podružný rozvaděč RP-8.NP - nástěnná rozvodnice, IP40/20; jistič 1fx 16,0A/B; 3x svorkovnice 2,5 mm2, 2x svorkovnice 16 mm2; popisky, vývodky P</t>
  </si>
  <si>
    <t>-1082360470</t>
  </si>
  <si>
    <t>745.1</t>
  </si>
  <si>
    <t>Kabel Cu silový; PVC; 750V; 3x2,5 mm2</t>
  </si>
  <si>
    <t>1270267742</t>
  </si>
  <si>
    <t>745.2</t>
  </si>
  <si>
    <t xml:space="preserve">Vodič pospojení Cu 16 mm2  z/ž; izolovaný</t>
  </si>
  <si>
    <t>-64177014</t>
  </si>
  <si>
    <t>745.3</t>
  </si>
  <si>
    <t>Lišta PVC elinstalační vkládací; 20/40 mm</t>
  </si>
  <si>
    <t>-152034710</t>
  </si>
  <si>
    <t>745.4</t>
  </si>
  <si>
    <t>Zajištění a dodávka DVB-T2 pro 67 připojovacích míst; výkonové prvky; slaboproudá instalace TV/R/NET; koncová místa</t>
  </si>
  <si>
    <t>-1861162326</t>
  </si>
  <si>
    <t>745.5</t>
  </si>
  <si>
    <t>Kovový úložný kanál</t>
  </si>
  <si>
    <t>-637847773</t>
  </si>
  <si>
    <t>745.6</t>
  </si>
  <si>
    <t>Trasování vedení Slaboproud</t>
  </si>
  <si>
    <t>745.7</t>
  </si>
  <si>
    <t>Demontáž a zpětná montáž slaboproud</t>
  </si>
  <si>
    <t>745.8</t>
  </si>
  <si>
    <t>Montáž slaboproudu</t>
  </si>
  <si>
    <t>746</t>
  </si>
  <si>
    <t>Ostatní</t>
  </si>
  <si>
    <t>Drobný elektroinstalační a montážní materiál</t>
  </si>
  <si>
    <t>56970147</t>
  </si>
  <si>
    <t>746.1</t>
  </si>
  <si>
    <t>Demontáž elektro NN</t>
  </si>
  <si>
    <t>746.2</t>
  </si>
  <si>
    <t>Demontáž/montáž stávajících vedení elektro NN</t>
  </si>
  <si>
    <t>746.3</t>
  </si>
  <si>
    <t>Revize elektro</t>
  </si>
  <si>
    <t>746.4</t>
  </si>
  <si>
    <t>Projektová dokumentace</t>
  </si>
  <si>
    <t>746.5</t>
  </si>
  <si>
    <t>746.6</t>
  </si>
  <si>
    <t>Montážní plošina h=15,0 m</t>
  </si>
  <si>
    <t>746.7</t>
  </si>
  <si>
    <t>Prostupy a utěsnění</t>
  </si>
  <si>
    <t>746.8</t>
  </si>
  <si>
    <t>Zděný pilíř pro RIS s beton oplechovanou stříškou</t>
  </si>
  <si>
    <t>746.9</t>
  </si>
  <si>
    <t>Trasování vedení elektro NN</t>
  </si>
  <si>
    <t>030 - Vzduchotechnika</t>
  </si>
  <si>
    <t>Ing. Marek Johánek</t>
  </si>
  <si>
    <t xml:space="preserve">    751 - Vzduchotechnika</t>
  </si>
  <si>
    <t>751</t>
  </si>
  <si>
    <t>M001</t>
  </si>
  <si>
    <t xml:space="preserve">Malý radiální ventilátor navrženy s krytím IPX5, 25 m3/h, min 120 Pa, (230 V, 50 Hz, cca 28 W)  (D+M)</t>
  </si>
  <si>
    <t>-722593646</t>
  </si>
  <si>
    <t>M002</t>
  </si>
  <si>
    <t>Decentrální větrací jednotka s mini-ohřevem vč. ovládacích prvků, Qpmax=135 m3/h, Qomax=125 m3/h, l=450 mm (D+M)</t>
  </si>
  <si>
    <t>-574868868</t>
  </si>
  <si>
    <t>M004</t>
  </si>
  <si>
    <t>Nerezové potrubí d100, 40% tvarovek (D+M)</t>
  </si>
  <si>
    <t>-237754546</t>
  </si>
  <si>
    <t>M010</t>
  </si>
  <si>
    <t>Nerezové potrubí d150, 40% tvarovek (D+M)</t>
  </si>
  <si>
    <t>-244855473</t>
  </si>
  <si>
    <t>M005</t>
  </si>
  <si>
    <t>Spiro potrubí d280, 60% tvarovek (D+M)</t>
  </si>
  <si>
    <t>-1205421016</t>
  </si>
  <si>
    <t>M009</t>
  </si>
  <si>
    <t>Spiro potrubí d100, 60% tvarovek (D+M)</t>
  </si>
  <si>
    <t>2036469786</t>
  </si>
  <si>
    <t>M006</t>
  </si>
  <si>
    <t>Montážní, těsnící a spojovací materiál</t>
  </si>
  <si>
    <t>820866504</t>
  </si>
  <si>
    <t>M003</t>
  </si>
  <si>
    <t>Zhotovení prostupů</t>
  </si>
  <si>
    <t>-956581215</t>
  </si>
  <si>
    <t>M007</t>
  </si>
  <si>
    <t>Elektroinstalace - zajistí profese elektro</t>
  </si>
  <si>
    <t>-325259339</t>
  </si>
  <si>
    <t>M008</t>
  </si>
  <si>
    <t>-769121972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</si>
</sst>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31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2023-083a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Sušice II - stavební úpravy a zateplení panelového domu Kaštanová č.p. 1180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Sušice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23. 10. 2024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Sušice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Jan Prášek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24.7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'010 - Stavební úpravy a z...'!J30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'010 - Stavební úpravy a z...'!P147</f>
        <v>0</v>
      </c>
      <c r="AV95" s="127">
        <f>'010 - Stavební úpravy a z...'!J33</f>
        <v>0</v>
      </c>
      <c r="AW95" s="127">
        <f>'010 - Stavební úpravy a z...'!J34</f>
        <v>0</v>
      </c>
      <c r="AX95" s="127">
        <f>'010 - Stavební úpravy a z...'!J35</f>
        <v>0</v>
      </c>
      <c r="AY95" s="127">
        <f>'010 - Stavební úpravy a z...'!J36</f>
        <v>0</v>
      </c>
      <c r="AZ95" s="127">
        <f>'010 - Stavební úpravy a z...'!F33</f>
        <v>0</v>
      </c>
      <c r="BA95" s="127">
        <f>'010 - Stavební úpravy a z...'!F34</f>
        <v>0</v>
      </c>
      <c r="BB95" s="127">
        <f>'010 - Stavební úpravy a z...'!F35</f>
        <v>0</v>
      </c>
      <c r="BC95" s="127">
        <f>'010 - Stavební úpravy a z...'!F36</f>
        <v>0</v>
      </c>
      <c r="BD95" s="129">
        <f>'010 - Stavební úpravy a z...'!F37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80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'020 - Elektroinstalace'!J30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'020 - Elektroinstalace'!P122</f>
        <v>0</v>
      </c>
      <c r="AV96" s="127">
        <f>'020 - Elektroinstalace'!J33</f>
        <v>0</v>
      </c>
      <c r="AW96" s="127">
        <f>'020 - Elektroinstalace'!J34</f>
        <v>0</v>
      </c>
      <c r="AX96" s="127">
        <f>'020 - Elektroinstalace'!J35</f>
        <v>0</v>
      </c>
      <c r="AY96" s="127">
        <f>'020 - Elektroinstalace'!J36</f>
        <v>0</v>
      </c>
      <c r="AZ96" s="127">
        <f>'020 - Elektroinstalace'!F33</f>
        <v>0</v>
      </c>
      <c r="BA96" s="127">
        <f>'020 - Elektroinstalace'!F34</f>
        <v>0</v>
      </c>
      <c r="BB96" s="127">
        <f>'020 - Elektroinstalace'!F35</f>
        <v>0</v>
      </c>
      <c r="BC96" s="127">
        <f>'020 - Elektroinstalace'!F36</f>
        <v>0</v>
      </c>
      <c r="BD96" s="129">
        <f>'020 - Elektroinstalace'!F37</f>
        <v>0</v>
      </c>
      <c r="BE96" s="7"/>
      <c r="BT96" s="130" t="s">
        <v>84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80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'030 - Vzduchotechnika'!J30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'030 - Vzduchotechnika'!P118</f>
        <v>0</v>
      </c>
      <c r="AV97" s="132">
        <f>'030 - Vzduchotechnika'!J33</f>
        <v>0</v>
      </c>
      <c r="AW97" s="132">
        <f>'030 - Vzduchotechnika'!J34</f>
        <v>0</v>
      </c>
      <c r="AX97" s="132">
        <f>'030 - Vzduchotechnika'!J35</f>
        <v>0</v>
      </c>
      <c r="AY97" s="132">
        <f>'030 - Vzduchotechnika'!J36</f>
        <v>0</v>
      </c>
      <c r="AZ97" s="132">
        <f>'030 - Vzduchotechnika'!F33</f>
        <v>0</v>
      </c>
      <c r="BA97" s="132">
        <f>'030 - Vzduchotechnika'!F34</f>
        <v>0</v>
      </c>
      <c r="BB97" s="132">
        <f>'030 - Vzduchotechnika'!F35</f>
        <v>0</v>
      </c>
      <c r="BC97" s="132">
        <f>'030 - Vzduchotechnika'!F36</f>
        <v>0</v>
      </c>
      <c r="BD97" s="134">
        <f>'030 - Vzduchotechnika'!F37</f>
        <v>0</v>
      </c>
      <c r="BE97" s="7"/>
      <c r="BT97" s="130" t="s">
        <v>84</v>
      </c>
      <c r="BV97" s="130" t="s">
        <v>78</v>
      </c>
      <c r="BW97" s="130" t="s">
        <v>91</v>
      </c>
      <c r="BX97" s="130" t="s">
        <v>5</v>
      </c>
      <c r="CL97" s="130" t="s">
        <v>1</v>
      </c>
      <c r="CM97" s="130" t="s">
        <v>84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HnlyTSYHYy0nOe5R9mEys9oBPRJt8pB+0xfzIV2aHmfg/4iGpI3faGjtTNvKuY+ElcGvaCsO6TwlV1dd2hhlWQ==" hashValue="TIONBb9f/4uj6eps4ZijtcTzNBhsskaqvLxZrWjBJLeZ9J/9BOnZUtJV+Wt5BqwzwU880KvMp6uZm5cKSHBP0w==" algorithmName="SHA-512" password="F69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0 - Stavební úpravy a z...'!C2" display="/"/>
    <hyperlink ref="A96" location="'020 - Elektroinstalace'!C2" display="/"/>
    <hyperlink ref="A97" location="'030 - Vzduch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Sušice II - stavební úpravy a zateplení panelového domu Kaštanová č.p. 1180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23. 10. 2024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95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ROUND(J147,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ROUND((SUM(BE147:BE986)),  2)</f>
        <v>0</v>
      </c>
      <c r="G33" s="37"/>
      <c r="H33" s="37"/>
      <c r="I33" s="154">
        <v>0.20999999999999999</v>
      </c>
      <c r="J33" s="153">
        <f>ROUND(((SUM(BE147:BE986))*I33),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ROUND((SUM(BF147:BF986)),  2)</f>
        <v>0</v>
      </c>
      <c r="G34" s="37"/>
      <c r="H34" s="37"/>
      <c r="I34" s="154">
        <v>0.12</v>
      </c>
      <c r="J34" s="153">
        <f>ROUND(((SUM(BF147:BF986))*I34),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ROUND((SUM(BG147:BG986)),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ROUND((SUM(BH147:BH986)),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ROUND((SUM(BI147:BI986)),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Sušice II - stavební úpravy a zateplení panelového domu Kaštanová č.p. 1180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010 - Stavební úpravy a zateplení panelového domu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Sušice</v>
      </c>
      <c r="G89" s="39"/>
      <c r="H89" s="39"/>
      <c r="I89" s="31" t="s">
        <v>22</v>
      </c>
      <c r="J89" s="78" t="str">
        <f>IF(J12="","",J12)</f>
        <v>23. 10. 2024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Sušice</v>
      </c>
      <c r="G91" s="39"/>
      <c r="H91" s="39"/>
      <c r="I91" s="31" t="s">
        <v>30</v>
      </c>
      <c r="J91" s="35" t="str">
        <f>E21</f>
        <v>Ing. Jan Prášek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Pavel Hrba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J147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J148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J149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J174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J181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J203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J218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J228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108</v>
      </c>
      <c r="E104" s="187"/>
      <c r="F104" s="187"/>
      <c r="G104" s="187"/>
      <c r="H104" s="187"/>
      <c r="I104" s="187"/>
      <c r="J104" s="188">
        <f>J258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109</v>
      </c>
      <c r="E105" s="187"/>
      <c r="F105" s="187"/>
      <c r="G105" s="187"/>
      <c r="H105" s="187"/>
      <c r="I105" s="187"/>
      <c r="J105" s="188">
        <f>J444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110</v>
      </c>
      <c r="E106" s="187"/>
      <c r="F106" s="187"/>
      <c r="G106" s="187"/>
      <c r="H106" s="187"/>
      <c r="I106" s="187"/>
      <c r="J106" s="188">
        <f>J465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111</v>
      </c>
      <c r="E107" s="187"/>
      <c r="F107" s="187"/>
      <c r="G107" s="187"/>
      <c r="H107" s="187"/>
      <c r="I107" s="187"/>
      <c r="J107" s="188">
        <f>J472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112</v>
      </c>
      <c r="E108" s="187"/>
      <c r="F108" s="187"/>
      <c r="G108" s="187"/>
      <c r="H108" s="187"/>
      <c r="I108" s="187"/>
      <c r="J108" s="188">
        <f>J484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113</v>
      </c>
      <c r="E109" s="187"/>
      <c r="F109" s="187"/>
      <c r="G109" s="187"/>
      <c r="H109" s="187"/>
      <c r="I109" s="187"/>
      <c r="J109" s="188">
        <f>J519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114</v>
      </c>
      <c r="E110" s="187"/>
      <c r="F110" s="187"/>
      <c r="G110" s="187"/>
      <c r="H110" s="187"/>
      <c r="I110" s="187"/>
      <c r="J110" s="188">
        <f>J592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115</v>
      </c>
      <c r="E111" s="187"/>
      <c r="F111" s="187"/>
      <c r="G111" s="187"/>
      <c r="H111" s="187"/>
      <c r="I111" s="187"/>
      <c r="J111" s="188">
        <f>J601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8"/>
      <c r="C112" s="179"/>
      <c r="D112" s="180" t="s">
        <v>116</v>
      </c>
      <c r="E112" s="181"/>
      <c r="F112" s="181"/>
      <c r="G112" s="181"/>
      <c r="H112" s="181"/>
      <c r="I112" s="181"/>
      <c r="J112" s="182">
        <f>J603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4"/>
      <c r="C113" s="185"/>
      <c r="D113" s="186" t="s">
        <v>117</v>
      </c>
      <c r="E113" s="187"/>
      <c r="F113" s="187"/>
      <c r="G113" s="187"/>
      <c r="H113" s="187"/>
      <c r="I113" s="187"/>
      <c r="J113" s="188">
        <f>J604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118</v>
      </c>
      <c r="E114" s="187"/>
      <c r="F114" s="187"/>
      <c r="G114" s="187"/>
      <c r="H114" s="187"/>
      <c r="I114" s="187"/>
      <c r="J114" s="188">
        <f>J611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119</v>
      </c>
      <c r="E115" s="187"/>
      <c r="F115" s="187"/>
      <c r="G115" s="187"/>
      <c r="H115" s="187"/>
      <c r="I115" s="187"/>
      <c r="J115" s="188">
        <f>J687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120</v>
      </c>
      <c r="E116" s="187"/>
      <c r="F116" s="187"/>
      <c r="G116" s="187"/>
      <c r="H116" s="187"/>
      <c r="I116" s="187"/>
      <c r="J116" s="188">
        <f>J726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121</v>
      </c>
      <c r="E117" s="187"/>
      <c r="F117" s="187"/>
      <c r="G117" s="187"/>
      <c r="H117" s="187"/>
      <c r="I117" s="187"/>
      <c r="J117" s="188">
        <f>J729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4"/>
      <c r="C118" s="185"/>
      <c r="D118" s="186" t="s">
        <v>122</v>
      </c>
      <c r="E118" s="187"/>
      <c r="F118" s="187"/>
      <c r="G118" s="187"/>
      <c r="H118" s="187"/>
      <c r="I118" s="187"/>
      <c r="J118" s="188">
        <f>J742</f>
        <v>0</v>
      </c>
      <c r="K118" s="185"/>
      <c r="L118" s="18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4"/>
      <c r="C119" s="185"/>
      <c r="D119" s="186" t="s">
        <v>123</v>
      </c>
      <c r="E119" s="187"/>
      <c r="F119" s="187"/>
      <c r="G119" s="187"/>
      <c r="H119" s="187"/>
      <c r="I119" s="187"/>
      <c r="J119" s="188">
        <f>J751</f>
        <v>0</v>
      </c>
      <c r="K119" s="185"/>
      <c r="L119" s="18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4"/>
      <c r="C120" s="185"/>
      <c r="D120" s="186" t="s">
        <v>124</v>
      </c>
      <c r="E120" s="187"/>
      <c r="F120" s="187"/>
      <c r="G120" s="187"/>
      <c r="H120" s="187"/>
      <c r="I120" s="187"/>
      <c r="J120" s="188">
        <f>J807</f>
        <v>0</v>
      </c>
      <c r="K120" s="185"/>
      <c r="L120" s="18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4"/>
      <c r="C121" s="185"/>
      <c r="D121" s="186" t="s">
        <v>125</v>
      </c>
      <c r="E121" s="187"/>
      <c r="F121" s="187"/>
      <c r="G121" s="187"/>
      <c r="H121" s="187"/>
      <c r="I121" s="187"/>
      <c r="J121" s="188">
        <f>J823</f>
        <v>0</v>
      </c>
      <c r="K121" s="185"/>
      <c r="L121" s="18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4"/>
      <c r="C122" s="185"/>
      <c r="D122" s="186" t="s">
        <v>126</v>
      </c>
      <c r="E122" s="187"/>
      <c r="F122" s="187"/>
      <c r="G122" s="187"/>
      <c r="H122" s="187"/>
      <c r="I122" s="187"/>
      <c r="J122" s="188">
        <f>J908</f>
        <v>0</v>
      </c>
      <c r="K122" s="185"/>
      <c r="L122" s="18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4"/>
      <c r="C123" s="185"/>
      <c r="D123" s="186" t="s">
        <v>127</v>
      </c>
      <c r="E123" s="187"/>
      <c r="F123" s="187"/>
      <c r="G123" s="187"/>
      <c r="H123" s="187"/>
      <c r="I123" s="187"/>
      <c r="J123" s="188">
        <f>J936</f>
        <v>0</v>
      </c>
      <c r="K123" s="185"/>
      <c r="L123" s="18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4"/>
      <c r="C124" s="185"/>
      <c r="D124" s="186" t="s">
        <v>128</v>
      </c>
      <c r="E124" s="187"/>
      <c r="F124" s="187"/>
      <c r="G124" s="187"/>
      <c r="H124" s="187"/>
      <c r="I124" s="187"/>
      <c r="J124" s="188">
        <f>J952</f>
        <v>0</v>
      </c>
      <c r="K124" s="185"/>
      <c r="L124" s="18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4"/>
      <c r="C125" s="185"/>
      <c r="D125" s="186" t="s">
        <v>129</v>
      </c>
      <c r="E125" s="187"/>
      <c r="F125" s="187"/>
      <c r="G125" s="187"/>
      <c r="H125" s="187"/>
      <c r="I125" s="187"/>
      <c r="J125" s="188">
        <f>J967</f>
        <v>0</v>
      </c>
      <c r="K125" s="185"/>
      <c r="L125" s="18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4"/>
      <c r="C126" s="185"/>
      <c r="D126" s="186" t="s">
        <v>130</v>
      </c>
      <c r="E126" s="187"/>
      <c r="F126" s="187"/>
      <c r="G126" s="187"/>
      <c r="H126" s="187"/>
      <c r="I126" s="187"/>
      <c r="J126" s="188">
        <f>J973</f>
        <v>0</v>
      </c>
      <c r="K126" s="185"/>
      <c r="L126" s="18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8"/>
      <c r="C127" s="179"/>
      <c r="D127" s="180" t="s">
        <v>131</v>
      </c>
      <c r="E127" s="181"/>
      <c r="F127" s="181"/>
      <c r="G127" s="181"/>
      <c r="H127" s="181"/>
      <c r="I127" s="181"/>
      <c r="J127" s="182">
        <f>J982</f>
        <v>0</v>
      </c>
      <c r="K127" s="179"/>
      <c r="L127" s="183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2" customFormat="1" ht="21.84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3" s="2" customFormat="1" ht="6.96" customHeight="1">
      <c r="A133" s="37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24.96" customHeight="1">
      <c r="A134" s="37"/>
      <c r="B134" s="38"/>
      <c r="C134" s="22" t="s">
        <v>132</v>
      </c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2" customHeight="1">
      <c r="A136" s="37"/>
      <c r="B136" s="38"/>
      <c r="C136" s="31" t="s">
        <v>16</v>
      </c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26.25" customHeight="1">
      <c r="A137" s="37"/>
      <c r="B137" s="38"/>
      <c r="C137" s="39"/>
      <c r="D137" s="39"/>
      <c r="E137" s="173" t="str">
        <f>E7</f>
        <v>Sušice II - stavební úpravy a zateplení panelového domu Kaštanová č.p. 1180</v>
      </c>
      <c r="F137" s="31"/>
      <c r="G137" s="31"/>
      <c r="H137" s="31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2" customHeight="1">
      <c r="A138" s="37"/>
      <c r="B138" s="38"/>
      <c r="C138" s="31" t="s">
        <v>93</v>
      </c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6.5" customHeight="1">
      <c r="A139" s="37"/>
      <c r="B139" s="38"/>
      <c r="C139" s="39"/>
      <c r="D139" s="39"/>
      <c r="E139" s="75" t="str">
        <f>E9</f>
        <v>010 - Stavební úpravy a zateplení panelového domu</v>
      </c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20</v>
      </c>
      <c r="D141" s="39"/>
      <c r="E141" s="39"/>
      <c r="F141" s="26" t="str">
        <f>F12</f>
        <v>Sušice</v>
      </c>
      <c r="G141" s="39"/>
      <c r="H141" s="39"/>
      <c r="I141" s="31" t="s">
        <v>22</v>
      </c>
      <c r="J141" s="78" t="str">
        <f>IF(J12="","",J12)</f>
        <v>23. 10. 2024</v>
      </c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6.96" customHeight="1">
      <c r="A142" s="37"/>
      <c r="B142" s="38"/>
      <c r="C142" s="39"/>
      <c r="D142" s="39"/>
      <c r="E142" s="39"/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5.15" customHeight="1">
      <c r="A143" s="37"/>
      <c r="B143" s="38"/>
      <c r="C143" s="31" t="s">
        <v>24</v>
      </c>
      <c r="D143" s="39"/>
      <c r="E143" s="39"/>
      <c r="F143" s="26" t="str">
        <f>E15</f>
        <v>Město Sušice</v>
      </c>
      <c r="G143" s="39"/>
      <c r="H143" s="39"/>
      <c r="I143" s="31" t="s">
        <v>30</v>
      </c>
      <c r="J143" s="35" t="str">
        <f>E21</f>
        <v>Ing. Jan Prášek</v>
      </c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5.15" customHeight="1">
      <c r="A144" s="37"/>
      <c r="B144" s="38"/>
      <c r="C144" s="31" t="s">
        <v>28</v>
      </c>
      <c r="D144" s="39"/>
      <c r="E144" s="39"/>
      <c r="F144" s="26" t="str">
        <f>IF(E18="","",E18)</f>
        <v>Vyplň údaj</v>
      </c>
      <c r="G144" s="39"/>
      <c r="H144" s="39"/>
      <c r="I144" s="31" t="s">
        <v>33</v>
      </c>
      <c r="J144" s="35" t="str">
        <f>E24</f>
        <v>Pavel Hrba</v>
      </c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10.32" customHeight="1">
      <c r="A145" s="37"/>
      <c r="B145" s="38"/>
      <c r="C145" s="39"/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11" customFormat="1" ht="29.28" customHeight="1">
      <c r="A146" s="190"/>
      <c r="B146" s="191"/>
      <c r="C146" s="192" t="s">
        <v>133</v>
      </c>
      <c r="D146" s="193" t="s">
        <v>61</v>
      </c>
      <c r="E146" s="193" t="s">
        <v>57</v>
      </c>
      <c r="F146" s="193" t="s">
        <v>58</v>
      </c>
      <c r="G146" s="193" t="s">
        <v>134</v>
      </c>
      <c r="H146" s="193" t="s">
        <v>135</v>
      </c>
      <c r="I146" s="193" t="s">
        <v>136</v>
      </c>
      <c r="J146" s="194" t="s">
        <v>98</v>
      </c>
      <c r="K146" s="195" t="s">
        <v>137</v>
      </c>
      <c r="L146" s="196"/>
      <c r="M146" s="99" t="s">
        <v>1</v>
      </c>
      <c r="N146" s="100" t="s">
        <v>40</v>
      </c>
      <c r="O146" s="100" t="s">
        <v>138</v>
      </c>
      <c r="P146" s="100" t="s">
        <v>139</v>
      </c>
      <c r="Q146" s="100" t="s">
        <v>140</v>
      </c>
      <c r="R146" s="100" t="s">
        <v>141</v>
      </c>
      <c r="S146" s="100" t="s">
        <v>142</v>
      </c>
      <c r="T146" s="101" t="s">
        <v>143</v>
      </c>
      <c r="U146" s="190"/>
      <c r="V146" s="190"/>
      <c r="W146" s="190"/>
      <c r="X146" s="190"/>
      <c r="Y146" s="190"/>
      <c r="Z146" s="190"/>
      <c r="AA146" s="190"/>
      <c r="AB146" s="190"/>
      <c r="AC146" s="190"/>
      <c r="AD146" s="190"/>
      <c r="AE146" s="190"/>
    </row>
    <row r="147" s="2" customFormat="1" ht="22.8" customHeight="1">
      <c r="A147" s="37"/>
      <c r="B147" s="38"/>
      <c r="C147" s="106" t="s">
        <v>144</v>
      </c>
      <c r="D147" s="39"/>
      <c r="E147" s="39"/>
      <c r="F147" s="39"/>
      <c r="G147" s="39"/>
      <c r="H147" s="39"/>
      <c r="I147" s="39"/>
      <c r="J147" s="197">
        <f>BK147</f>
        <v>0</v>
      </c>
      <c r="K147" s="39"/>
      <c r="L147" s="43"/>
      <c r="M147" s="102"/>
      <c r="N147" s="198"/>
      <c r="O147" s="103"/>
      <c r="P147" s="199">
        <f>P148+P603+P982</f>
        <v>0</v>
      </c>
      <c r="Q147" s="103"/>
      <c r="R147" s="199">
        <f>R148+R603+R982</f>
        <v>277.39426365000003</v>
      </c>
      <c r="S147" s="103"/>
      <c r="T147" s="200">
        <f>T148+T603+T982</f>
        <v>301.91163626000002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75</v>
      </c>
      <c r="AU147" s="16" t="s">
        <v>100</v>
      </c>
      <c r="BK147" s="201">
        <f>BK148+BK603+BK982</f>
        <v>0</v>
      </c>
    </row>
    <row r="148" s="12" customFormat="1" ht="25.92" customHeight="1">
      <c r="A148" s="12"/>
      <c r="B148" s="202"/>
      <c r="C148" s="203"/>
      <c r="D148" s="204" t="s">
        <v>75</v>
      </c>
      <c r="E148" s="205" t="s">
        <v>145</v>
      </c>
      <c r="F148" s="205" t="s">
        <v>146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P149+P174+P181+P203+P218+P228+P258+P444+P465+P472+P484+P519+P592+P601</f>
        <v>0</v>
      </c>
      <c r="Q148" s="210"/>
      <c r="R148" s="211">
        <f>R149+R174+R181+R203+R218+R228+R258+R444+R465+R472+R484+R519+R592+R601</f>
        <v>238.81335244000002</v>
      </c>
      <c r="S148" s="210"/>
      <c r="T148" s="212">
        <f>T149+T174+T181+T203+T218+T228+T258+T444+T465+T472+T484+T519+T592+T601</f>
        <v>227.50621366000001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84</v>
      </c>
      <c r="AT148" s="214" t="s">
        <v>75</v>
      </c>
      <c r="AU148" s="214" t="s">
        <v>76</v>
      </c>
      <c r="AY148" s="213" t="s">
        <v>147</v>
      </c>
      <c r="BK148" s="215">
        <f>BK149+BK174+BK181+BK203+BK218+BK228+BK258+BK444+BK465+BK472+BK484+BK519+BK592+BK601</f>
        <v>0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84</v>
      </c>
      <c r="F149" s="216" t="s">
        <v>148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SUM(P150:P173)</f>
        <v>0</v>
      </c>
      <c r="Q149" s="210"/>
      <c r="R149" s="211">
        <f>SUM(R150:R173)</f>
        <v>0.00099200000000000004</v>
      </c>
      <c r="S149" s="210"/>
      <c r="T149" s="212">
        <f>SUM(T150:T173)</f>
        <v>6.2985000000000007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147</v>
      </c>
      <c r="BK149" s="215">
        <f>SUM(BK150:BK173)</f>
        <v>0</v>
      </c>
    </row>
    <row r="150" s="2" customFormat="1" ht="24.15" customHeight="1">
      <c r="A150" s="37"/>
      <c r="B150" s="38"/>
      <c r="C150" s="218" t="s">
        <v>84</v>
      </c>
      <c r="D150" s="218" t="s">
        <v>149</v>
      </c>
      <c r="E150" s="219" t="s">
        <v>150</v>
      </c>
      <c r="F150" s="220" t="s">
        <v>151</v>
      </c>
      <c r="G150" s="221" t="s">
        <v>152</v>
      </c>
      <c r="H150" s="222">
        <v>24.225000000000001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0.26000000000000001</v>
      </c>
      <c r="T150" s="229">
        <f>S150*H150</f>
        <v>6.2985000000000007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153</v>
      </c>
      <c r="AT150" s="230" t="s">
        <v>149</v>
      </c>
      <c r="AU150" s="230" t="s">
        <v>154</v>
      </c>
      <c r="AY150" s="16" t="s">
        <v>147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154</v>
      </c>
      <c r="BK150" s="231">
        <f>ROUND(I150*H150,2)</f>
        <v>0</v>
      </c>
      <c r="BL150" s="16" t="s">
        <v>153</v>
      </c>
      <c r="BM150" s="230" t="s">
        <v>155</v>
      </c>
    </row>
    <row r="151" s="13" customFormat="1">
      <c r="A151" s="13"/>
      <c r="B151" s="232"/>
      <c r="C151" s="233"/>
      <c r="D151" s="234" t="s">
        <v>156</v>
      </c>
      <c r="E151" s="235" t="s">
        <v>1</v>
      </c>
      <c r="F151" s="236" t="s">
        <v>157</v>
      </c>
      <c r="G151" s="233"/>
      <c r="H151" s="237">
        <v>24.225000000000001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156</v>
      </c>
      <c r="AU151" s="243" t="s">
        <v>154</v>
      </c>
      <c r="AV151" s="13" t="s">
        <v>154</v>
      </c>
      <c r="AW151" s="13" t="s">
        <v>31</v>
      </c>
      <c r="AX151" s="13" t="s">
        <v>76</v>
      </c>
      <c r="AY151" s="243" t="s">
        <v>147</v>
      </c>
    </row>
    <row r="152" s="2" customFormat="1" ht="24.15" customHeight="1">
      <c r="A152" s="37"/>
      <c r="B152" s="38"/>
      <c r="C152" s="218" t="s">
        <v>154</v>
      </c>
      <c r="D152" s="218" t="s">
        <v>149</v>
      </c>
      <c r="E152" s="219" t="s">
        <v>158</v>
      </c>
      <c r="F152" s="220" t="s">
        <v>159</v>
      </c>
      <c r="G152" s="221" t="s">
        <v>160</v>
      </c>
      <c r="H152" s="222">
        <v>11.115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153</v>
      </c>
      <c r="AT152" s="230" t="s">
        <v>149</v>
      </c>
      <c r="AU152" s="230" t="s">
        <v>154</v>
      </c>
      <c r="AY152" s="16" t="s">
        <v>147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154</v>
      </c>
      <c r="BK152" s="231">
        <f>ROUND(I152*H152,2)</f>
        <v>0</v>
      </c>
      <c r="BL152" s="16" t="s">
        <v>153</v>
      </c>
      <c r="BM152" s="230" t="s">
        <v>161</v>
      </c>
    </row>
    <row r="153" s="13" customFormat="1">
      <c r="A153" s="13"/>
      <c r="B153" s="232"/>
      <c r="C153" s="233"/>
      <c r="D153" s="234" t="s">
        <v>156</v>
      </c>
      <c r="E153" s="235" t="s">
        <v>1</v>
      </c>
      <c r="F153" s="236" t="s">
        <v>162</v>
      </c>
      <c r="G153" s="233"/>
      <c r="H153" s="237">
        <v>11.115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156</v>
      </c>
      <c r="AU153" s="243" t="s">
        <v>154</v>
      </c>
      <c r="AV153" s="13" t="s">
        <v>154</v>
      </c>
      <c r="AW153" s="13" t="s">
        <v>31</v>
      </c>
      <c r="AX153" s="13" t="s">
        <v>76</v>
      </c>
      <c r="AY153" s="243" t="s">
        <v>147</v>
      </c>
    </row>
    <row r="154" s="2" customFormat="1" ht="33" customHeight="1">
      <c r="A154" s="37"/>
      <c r="B154" s="38"/>
      <c r="C154" s="218" t="s">
        <v>163</v>
      </c>
      <c r="D154" s="218" t="s">
        <v>149</v>
      </c>
      <c r="E154" s="219" t="s">
        <v>164</v>
      </c>
      <c r="F154" s="220" t="s">
        <v>165</v>
      </c>
      <c r="G154" s="221" t="s">
        <v>160</v>
      </c>
      <c r="H154" s="222">
        <v>9.0969999999999995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153</v>
      </c>
      <c r="AT154" s="230" t="s">
        <v>149</v>
      </c>
      <c r="AU154" s="230" t="s">
        <v>154</v>
      </c>
      <c r="AY154" s="16" t="s">
        <v>147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154</v>
      </c>
      <c r="BK154" s="231">
        <f>ROUND(I154*H154,2)</f>
        <v>0</v>
      </c>
      <c r="BL154" s="16" t="s">
        <v>153</v>
      </c>
      <c r="BM154" s="230" t="s">
        <v>166</v>
      </c>
    </row>
    <row r="155" s="13" customFormat="1">
      <c r="A155" s="13"/>
      <c r="B155" s="232"/>
      <c r="C155" s="233"/>
      <c r="D155" s="234" t="s">
        <v>156</v>
      </c>
      <c r="E155" s="235" t="s">
        <v>1</v>
      </c>
      <c r="F155" s="236" t="s">
        <v>167</v>
      </c>
      <c r="G155" s="233"/>
      <c r="H155" s="237">
        <v>3.4889999999999999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154</v>
      </c>
      <c r="AV155" s="13" t="s">
        <v>154</v>
      </c>
      <c r="AW155" s="13" t="s">
        <v>31</v>
      </c>
      <c r="AX155" s="13" t="s">
        <v>76</v>
      </c>
      <c r="AY155" s="243" t="s">
        <v>147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168</v>
      </c>
      <c r="G156" s="233"/>
      <c r="H156" s="237">
        <v>4.048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154</v>
      </c>
      <c r="AV156" s="13" t="s">
        <v>154</v>
      </c>
      <c r="AW156" s="13" t="s">
        <v>31</v>
      </c>
      <c r="AX156" s="13" t="s">
        <v>76</v>
      </c>
      <c r="AY156" s="243" t="s">
        <v>147</v>
      </c>
    </row>
    <row r="157" s="13" customFormat="1">
      <c r="A157" s="13"/>
      <c r="B157" s="232"/>
      <c r="C157" s="233"/>
      <c r="D157" s="234" t="s">
        <v>156</v>
      </c>
      <c r="E157" s="235" t="s">
        <v>1</v>
      </c>
      <c r="F157" s="236" t="s">
        <v>169</v>
      </c>
      <c r="G157" s="233"/>
      <c r="H157" s="237">
        <v>0.504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156</v>
      </c>
      <c r="AU157" s="243" t="s">
        <v>154</v>
      </c>
      <c r="AV157" s="13" t="s">
        <v>154</v>
      </c>
      <c r="AW157" s="13" t="s">
        <v>31</v>
      </c>
      <c r="AX157" s="13" t="s">
        <v>76</v>
      </c>
      <c r="AY157" s="243" t="s">
        <v>147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170</v>
      </c>
      <c r="G158" s="233"/>
      <c r="H158" s="237">
        <v>1.0560000000000001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154</v>
      </c>
      <c r="AV158" s="13" t="s">
        <v>154</v>
      </c>
      <c r="AW158" s="13" t="s">
        <v>31</v>
      </c>
      <c r="AX158" s="13" t="s">
        <v>76</v>
      </c>
      <c r="AY158" s="243" t="s">
        <v>147</v>
      </c>
    </row>
    <row r="159" s="2" customFormat="1" ht="37.8" customHeight="1">
      <c r="A159" s="37"/>
      <c r="B159" s="38"/>
      <c r="C159" s="218" t="s">
        <v>153</v>
      </c>
      <c r="D159" s="218" t="s">
        <v>149</v>
      </c>
      <c r="E159" s="219" t="s">
        <v>171</v>
      </c>
      <c r="F159" s="220" t="s">
        <v>172</v>
      </c>
      <c r="G159" s="221" t="s">
        <v>160</v>
      </c>
      <c r="H159" s="222">
        <v>20.212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42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153</v>
      </c>
      <c r="AT159" s="230" t="s">
        <v>149</v>
      </c>
      <c r="AU159" s="230" t="s">
        <v>154</v>
      </c>
      <c r="AY159" s="16" t="s">
        <v>147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154</v>
      </c>
      <c r="BK159" s="231">
        <f>ROUND(I159*H159,2)</f>
        <v>0</v>
      </c>
      <c r="BL159" s="16" t="s">
        <v>153</v>
      </c>
      <c r="BM159" s="230" t="s">
        <v>173</v>
      </c>
    </row>
    <row r="160" s="13" customFormat="1">
      <c r="A160" s="13"/>
      <c r="B160" s="232"/>
      <c r="C160" s="233"/>
      <c r="D160" s="234" t="s">
        <v>156</v>
      </c>
      <c r="E160" s="235" t="s">
        <v>1</v>
      </c>
      <c r="F160" s="236" t="s">
        <v>174</v>
      </c>
      <c r="G160" s="233"/>
      <c r="H160" s="237">
        <v>20.212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156</v>
      </c>
      <c r="AU160" s="243" t="s">
        <v>154</v>
      </c>
      <c r="AV160" s="13" t="s">
        <v>154</v>
      </c>
      <c r="AW160" s="13" t="s">
        <v>31</v>
      </c>
      <c r="AX160" s="13" t="s">
        <v>76</v>
      </c>
      <c r="AY160" s="243" t="s">
        <v>147</v>
      </c>
    </row>
    <row r="161" s="2" customFormat="1" ht="33" customHeight="1">
      <c r="A161" s="37"/>
      <c r="B161" s="38"/>
      <c r="C161" s="218" t="s">
        <v>175</v>
      </c>
      <c r="D161" s="218" t="s">
        <v>149</v>
      </c>
      <c r="E161" s="219" t="s">
        <v>176</v>
      </c>
      <c r="F161" s="220" t="s">
        <v>177</v>
      </c>
      <c r="G161" s="221" t="s">
        <v>178</v>
      </c>
      <c r="H161" s="222">
        <v>35.371000000000002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153</v>
      </c>
      <c r="AT161" s="230" t="s">
        <v>149</v>
      </c>
      <c r="AU161" s="230" t="s">
        <v>154</v>
      </c>
      <c r="AY161" s="16" t="s">
        <v>147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154</v>
      </c>
      <c r="BK161" s="231">
        <f>ROUND(I161*H161,2)</f>
        <v>0</v>
      </c>
      <c r="BL161" s="16" t="s">
        <v>153</v>
      </c>
      <c r="BM161" s="230" t="s">
        <v>179</v>
      </c>
    </row>
    <row r="162" s="13" customFormat="1">
      <c r="A162" s="13"/>
      <c r="B162" s="232"/>
      <c r="C162" s="233"/>
      <c r="D162" s="234" t="s">
        <v>156</v>
      </c>
      <c r="E162" s="235" t="s">
        <v>1</v>
      </c>
      <c r="F162" s="236" t="s">
        <v>180</v>
      </c>
      <c r="G162" s="233"/>
      <c r="H162" s="237">
        <v>35.371000000000002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154</v>
      </c>
      <c r="AV162" s="13" t="s">
        <v>154</v>
      </c>
      <c r="AW162" s="13" t="s">
        <v>31</v>
      </c>
      <c r="AX162" s="13" t="s">
        <v>76</v>
      </c>
      <c r="AY162" s="243" t="s">
        <v>147</v>
      </c>
    </row>
    <row r="163" s="2" customFormat="1" ht="16.5" customHeight="1">
      <c r="A163" s="37"/>
      <c r="B163" s="38"/>
      <c r="C163" s="218" t="s">
        <v>181</v>
      </c>
      <c r="D163" s="218" t="s">
        <v>149</v>
      </c>
      <c r="E163" s="219" t="s">
        <v>182</v>
      </c>
      <c r="F163" s="220" t="s">
        <v>183</v>
      </c>
      <c r="G163" s="221" t="s">
        <v>160</v>
      </c>
      <c r="H163" s="222">
        <v>20.212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153</v>
      </c>
      <c r="AT163" s="230" t="s">
        <v>149</v>
      </c>
      <c r="AU163" s="230" t="s">
        <v>154</v>
      </c>
      <c r="AY163" s="16" t="s">
        <v>147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154</v>
      </c>
      <c r="BK163" s="231">
        <f>ROUND(I163*H163,2)</f>
        <v>0</v>
      </c>
      <c r="BL163" s="16" t="s">
        <v>153</v>
      </c>
      <c r="BM163" s="230" t="s">
        <v>184</v>
      </c>
    </row>
    <row r="164" s="2" customFormat="1" ht="37.8" customHeight="1">
      <c r="A164" s="37"/>
      <c r="B164" s="38"/>
      <c r="C164" s="218" t="s">
        <v>185</v>
      </c>
      <c r="D164" s="218" t="s">
        <v>149</v>
      </c>
      <c r="E164" s="219" t="s">
        <v>186</v>
      </c>
      <c r="F164" s="220" t="s">
        <v>187</v>
      </c>
      <c r="G164" s="221" t="s">
        <v>152</v>
      </c>
      <c r="H164" s="222">
        <v>49.616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153</v>
      </c>
      <c r="AT164" s="230" t="s">
        <v>149</v>
      </c>
      <c r="AU164" s="230" t="s">
        <v>154</v>
      </c>
      <c r="AY164" s="16" t="s">
        <v>147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154</v>
      </c>
      <c r="BK164" s="231">
        <f>ROUND(I164*H164,2)</f>
        <v>0</v>
      </c>
      <c r="BL164" s="16" t="s">
        <v>153</v>
      </c>
      <c r="BM164" s="230" t="s">
        <v>188</v>
      </c>
    </row>
    <row r="165" s="13" customFormat="1">
      <c r="A165" s="13"/>
      <c r="B165" s="232"/>
      <c r="C165" s="233"/>
      <c r="D165" s="234" t="s">
        <v>156</v>
      </c>
      <c r="E165" s="235" t="s">
        <v>1</v>
      </c>
      <c r="F165" s="236" t="s">
        <v>189</v>
      </c>
      <c r="G165" s="233"/>
      <c r="H165" s="237">
        <v>49.616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156</v>
      </c>
      <c r="AU165" s="243" t="s">
        <v>154</v>
      </c>
      <c r="AV165" s="13" t="s">
        <v>154</v>
      </c>
      <c r="AW165" s="13" t="s">
        <v>31</v>
      </c>
      <c r="AX165" s="13" t="s">
        <v>76</v>
      </c>
      <c r="AY165" s="243" t="s">
        <v>147</v>
      </c>
    </row>
    <row r="166" s="2" customFormat="1" ht="24.15" customHeight="1">
      <c r="A166" s="37"/>
      <c r="B166" s="38"/>
      <c r="C166" s="218" t="s">
        <v>190</v>
      </c>
      <c r="D166" s="218" t="s">
        <v>149</v>
      </c>
      <c r="E166" s="219" t="s">
        <v>191</v>
      </c>
      <c r="F166" s="220" t="s">
        <v>192</v>
      </c>
      <c r="G166" s="221" t="s">
        <v>152</v>
      </c>
      <c r="H166" s="222">
        <v>49.616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153</v>
      </c>
      <c r="AT166" s="230" t="s">
        <v>149</v>
      </c>
      <c r="AU166" s="230" t="s">
        <v>154</v>
      </c>
      <c r="AY166" s="16" t="s">
        <v>147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154</v>
      </c>
      <c r="BK166" s="231">
        <f>ROUND(I166*H166,2)</f>
        <v>0</v>
      </c>
      <c r="BL166" s="16" t="s">
        <v>153</v>
      </c>
      <c r="BM166" s="230" t="s">
        <v>193</v>
      </c>
    </row>
    <row r="167" s="2" customFormat="1" ht="16.5" customHeight="1">
      <c r="A167" s="37"/>
      <c r="B167" s="38"/>
      <c r="C167" s="244" t="s">
        <v>194</v>
      </c>
      <c r="D167" s="244" t="s">
        <v>195</v>
      </c>
      <c r="E167" s="245" t="s">
        <v>196</v>
      </c>
      <c r="F167" s="246" t="s">
        <v>197</v>
      </c>
      <c r="G167" s="247" t="s">
        <v>198</v>
      </c>
      <c r="H167" s="248">
        <v>0.99199999999999999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42</v>
      </c>
      <c r="O167" s="90"/>
      <c r="P167" s="228">
        <f>O167*H167</f>
        <v>0</v>
      </c>
      <c r="Q167" s="228">
        <v>0.001</v>
      </c>
      <c r="R167" s="228">
        <f>Q167*H167</f>
        <v>0.00099200000000000004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190</v>
      </c>
      <c r="AT167" s="230" t="s">
        <v>195</v>
      </c>
      <c r="AU167" s="230" t="s">
        <v>154</v>
      </c>
      <c r="AY167" s="16" t="s">
        <v>147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154</v>
      </c>
      <c r="BK167" s="231">
        <f>ROUND(I167*H167,2)</f>
        <v>0</v>
      </c>
      <c r="BL167" s="16" t="s">
        <v>153</v>
      </c>
      <c r="BM167" s="230" t="s">
        <v>199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200</v>
      </c>
      <c r="G168" s="233"/>
      <c r="H168" s="237">
        <v>49.616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154</v>
      </c>
      <c r="AV168" s="13" t="s">
        <v>154</v>
      </c>
      <c r="AW168" s="13" t="s">
        <v>31</v>
      </c>
      <c r="AX168" s="13" t="s">
        <v>84</v>
      </c>
      <c r="AY168" s="243" t="s">
        <v>147</v>
      </c>
    </row>
    <row r="169" s="13" customFormat="1">
      <c r="A169" s="13"/>
      <c r="B169" s="232"/>
      <c r="C169" s="233"/>
      <c r="D169" s="234" t="s">
        <v>156</v>
      </c>
      <c r="E169" s="233"/>
      <c r="F169" s="236" t="s">
        <v>201</v>
      </c>
      <c r="G169" s="233"/>
      <c r="H169" s="237">
        <v>0.99199999999999999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156</v>
      </c>
      <c r="AU169" s="243" t="s">
        <v>154</v>
      </c>
      <c r="AV169" s="13" t="s">
        <v>154</v>
      </c>
      <c r="AW169" s="13" t="s">
        <v>4</v>
      </c>
      <c r="AX169" s="13" t="s">
        <v>84</v>
      </c>
      <c r="AY169" s="243" t="s">
        <v>147</v>
      </c>
    </row>
    <row r="170" s="2" customFormat="1" ht="24.15" customHeight="1">
      <c r="A170" s="37"/>
      <c r="B170" s="38"/>
      <c r="C170" s="218" t="s">
        <v>202</v>
      </c>
      <c r="D170" s="218" t="s">
        <v>149</v>
      </c>
      <c r="E170" s="219" t="s">
        <v>203</v>
      </c>
      <c r="F170" s="220" t="s">
        <v>204</v>
      </c>
      <c r="G170" s="221" t="s">
        <v>152</v>
      </c>
      <c r="H170" s="222">
        <v>113.039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42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153</v>
      </c>
      <c r="AT170" s="230" t="s">
        <v>149</v>
      </c>
      <c r="AU170" s="230" t="s">
        <v>154</v>
      </c>
      <c r="AY170" s="16" t="s">
        <v>147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154</v>
      </c>
      <c r="BK170" s="231">
        <f>ROUND(I170*H170,2)</f>
        <v>0</v>
      </c>
      <c r="BL170" s="16" t="s">
        <v>153</v>
      </c>
      <c r="BM170" s="230" t="s">
        <v>205</v>
      </c>
    </row>
    <row r="171" s="13" customFormat="1">
      <c r="A171" s="13"/>
      <c r="B171" s="232"/>
      <c r="C171" s="233"/>
      <c r="D171" s="234" t="s">
        <v>156</v>
      </c>
      <c r="E171" s="235" t="s">
        <v>1</v>
      </c>
      <c r="F171" s="236" t="s">
        <v>206</v>
      </c>
      <c r="G171" s="233"/>
      <c r="H171" s="237">
        <v>69.469999999999999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154</v>
      </c>
      <c r="AV171" s="13" t="s">
        <v>154</v>
      </c>
      <c r="AW171" s="13" t="s">
        <v>31</v>
      </c>
      <c r="AX171" s="13" t="s">
        <v>76</v>
      </c>
      <c r="AY171" s="243" t="s">
        <v>147</v>
      </c>
    </row>
    <row r="172" s="13" customFormat="1">
      <c r="A172" s="13"/>
      <c r="B172" s="232"/>
      <c r="C172" s="233"/>
      <c r="D172" s="234" t="s">
        <v>156</v>
      </c>
      <c r="E172" s="235" t="s">
        <v>1</v>
      </c>
      <c r="F172" s="236" t="s">
        <v>157</v>
      </c>
      <c r="G172" s="233"/>
      <c r="H172" s="237">
        <v>24.225000000000001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156</v>
      </c>
      <c r="AU172" s="243" t="s">
        <v>154</v>
      </c>
      <c r="AV172" s="13" t="s">
        <v>154</v>
      </c>
      <c r="AW172" s="13" t="s">
        <v>31</v>
      </c>
      <c r="AX172" s="13" t="s">
        <v>76</v>
      </c>
      <c r="AY172" s="243" t="s">
        <v>147</v>
      </c>
    </row>
    <row r="173" s="13" customFormat="1">
      <c r="A173" s="13"/>
      <c r="B173" s="232"/>
      <c r="C173" s="233"/>
      <c r="D173" s="234" t="s">
        <v>156</v>
      </c>
      <c r="E173" s="235" t="s">
        <v>1</v>
      </c>
      <c r="F173" s="236" t="s">
        <v>207</v>
      </c>
      <c r="G173" s="233"/>
      <c r="H173" s="237">
        <v>19.344000000000001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156</v>
      </c>
      <c r="AU173" s="243" t="s">
        <v>154</v>
      </c>
      <c r="AV173" s="13" t="s">
        <v>154</v>
      </c>
      <c r="AW173" s="13" t="s">
        <v>31</v>
      </c>
      <c r="AX173" s="13" t="s">
        <v>76</v>
      </c>
      <c r="AY173" s="243" t="s">
        <v>147</v>
      </c>
    </row>
    <row r="174" s="12" customFormat="1" ht="22.8" customHeight="1">
      <c r="A174" s="12"/>
      <c r="B174" s="202"/>
      <c r="C174" s="203"/>
      <c r="D174" s="204" t="s">
        <v>75</v>
      </c>
      <c r="E174" s="216" t="s">
        <v>154</v>
      </c>
      <c r="F174" s="216" t="s">
        <v>208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SUM(P175:P180)</f>
        <v>0</v>
      </c>
      <c r="Q174" s="210"/>
      <c r="R174" s="211">
        <f>SUM(R175:R180)</f>
        <v>2.9267244400000001</v>
      </c>
      <c r="S174" s="210"/>
      <c r="T174" s="212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84</v>
      </c>
      <c r="AT174" s="214" t="s">
        <v>75</v>
      </c>
      <c r="AU174" s="214" t="s">
        <v>84</v>
      </c>
      <c r="AY174" s="213" t="s">
        <v>147</v>
      </c>
      <c r="BK174" s="215">
        <f>SUM(BK175:BK180)</f>
        <v>0</v>
      </c>
    </row>
    <row r="175" s="2" customFormat="1" ht="33" customHeight="1">
      <c r="A175" s="37"/>
      <c r="B175" s="38"/>
      <c r="C175" s="218" t="s">
        <v>209</v>
      </c>
      <c r="D175" s="218" t="s">
        <v>149</v>
      </c>
      <c r="E175" s="219" t="s">
        <v>210</v>
      </c>
      <c r="F175" s="220" t="s">
        <v>211</v>
      </c>
      <c r="G175" s="221" t="s">
        <v>160</v>
      </c>
      <c r="H175" s="222">
        <v>1.0560000000000001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42</v>
      </c>
      <c r="O175" s="90"/>
      <c r="P175" s="228">
        <f>O175*H175</f>
        <v>0</v>
      </c>
      <c r="Q175" s="228">
        <v>1.6299999999999999</v>
      </c>
      <c r="R175" s="228">
        <f>Q175*H175</f>
        <v>1.7212799999999999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153</v>
      </c>
      <c r="AT175" s="230" t="s">
        <v>149</v>
      </c>
      <c r="AU175" s="230" t="s">
        <v>154</v>
      </c>
      <c r="AY175" s="16" t="s">
        <v>147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154</v>
      </c>
      <c r="BK175" s="231">
        <f>ROUND(I175*H175,2)</f>
        <v>0</v>
      </c>
      <c r="BL175" s="16" t="s">
        <v>153</v>
      </c>
      <c r="BM175" s="230" t="s">
        <v>212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170</v>
      </c>
      <c r="G176" s="233"/>
      <c r="H176" s="237">
        <v>1.0560000000000001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156</v>
      </c>
      <c r="AU176" s="243" t="s">
        <v>154</v>
      </c>
      <c r="AV176" s="13" t="s">
        <v>154</v>
      </c>
      <c r="AW176" s="13" t="s">
        <v>31</v>
      </c>
      <c r="AX176" s="13" t="s">
        <v>76</v>
      </c>
      <c r="AY176" s="243" t="s">
        <v>147</v>
      </c>
    </row>
    <row r="177" s="2" customFormat="1" ht="24.15" customHeight="1">
      <c r="A177" s="37"/>
      <c r="B177" s="38"/>
      <c r="C177" s="218" t="s">
        <v>8</v>
      </c>
      <c r="D177" s="218" t="s">
        <v>149</v>
      </c>
      <c r="E177" s="219" t="s">
        <v>213</v>
      </c>
      <c r="F177" s="220" t="s">
        <v>214</v>
      </c>
      <c r="G177" s="221" t="s">
        <v>215</v>
      </c>
      <c r="H177" s="222">
        <v>8.8000000000000007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42</v>
      </c>
      <c r="O177" s="90"/>
      <c r="P177" s="228">
        <f>O177*H177</f>
        <v>0</v>
      </c>
      <c r="Q177" s="228">
        <v>0.00048999999999999998</v>
      </c>
      <c r="R177" s="228">
        <f>Q177*H177</f>
        <v>0.0043119999999999999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153</v>
      </c>
      <c r="AT177" s="230" t="s">
        <v>149</v>
      </c>
      <c r="AU177" s="230" t="s">
        <v>154</v>
      </c>
      <c r="AY177" s="16" t="s">
        <v>147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154</v>
      </c>
      <c r="BK177" s="231">
        <f>ROUND(I177*H177,2)</f>
        <v>0</v>
      </c>
      <c r="BL177" s="16" t="s">
        <v>153</v>
      </c>
      <c r="BM177" s="230" t="s">
        <v>216</v>
      </c>
    </row>
    <row r="178" s="13" customFormat="1">
      <c r="A178" s="13"/>
      <c r="B178" s="232"/>
      <c r="C178" s="233"/>
      <c r="D178" s="234" t="s">
        <v>156</v>
      </c>
      <c r="E178" s="235" t="s">
        <v>1</v>
      </c>
      <c r="F178" s="236" t="s">
        <v>217</v>
      </c>
      <c r="G178" s="233"/>
      <c r="H178" s="237">
        <v>8.8000000000000007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156</v>
      </c>
      <c r="AU178" s="243" t="s">
        <v>154</v>
      </c>
      <c r="AV178" s="13" t="s">
        <v>154</v>
      </c>
      <c r="AW178" s="13" t="s">
        <v>31</v>
      </c>
      <c r="AX178" s="13" t="s">
        <v>76</v>
      </c>
      <c r="AY178" s="243" t="s">
        <v>147</v>
      </c>
    </row>
    <row r="179" s="2" customFormat="1" ht="16.5" customHeight="1">
      <c r="A179" s="37"/>
      <c r="B179" s="38"/>
      <c r="C179" s="218" t="s">
        <v>218</v>
      </c>
      <c r="D179" s="218" t="s">
        <v>149</v>
      </c>
      <c r="E179" s="219" t="s">
        <v>219</v>
      </c>
      <c r="F179" s="220" t="s">
        <v>220</v>
      </c>
      <c r="G179" s="221" t="s">
        <v>160</v>
      </c>
      <c r="H179" s="222">
        <v>0.52200000000000002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42</v>
      </c>
      <c r="O179" s="90"/>
      <c r="P179" s="228">
        <f>O179*H179</f>
        <v>0</v>
      </c>
      <c r="Q179" s="228">
        <v>2.3010199999999998</v>
      </c>
      <c r="R179" s="228">
        <f>Q179*H179</f>
        <v>1.2011324399999999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153</v>
      </c>
      <c r="AT179" s="230" t="s">
        <v>149</v>
      </c>
      <c r="AU179" s="230" t="s">
        <v>154</v>
      </c>
      <c r="AY179" s="16" t="s">
        <v>147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154</v>
      </c>
      <c r="BK179" s="231">
        <f>ROUND(I179*H179,2)</f>
        <v>0</v>
      </c>
      <c r="BL179" s="16" t="s">
        <v>153</v>
      </c>
      <c r="BM179" s="230" t="s">
        <v>221</v>
      </c>
    </row>
    <row r="180" s="13" customFormat="1">
      <c r="A180" s="13"/>
      <c r="B180" s="232"/>
      <c r="C180" s="233"/>
      <c r="D180" s="234" t="s">
        <v>156</v>
      </c>
      <c r="E180" s="235" t="s">
        <v>1</v>
      </c>
      <c r="F180" s="236" t="s">
        <v>222</v>
      </c>
      <c r="G180" s="233"/>
      <c r="H180" s="237">
        <v>0.52200000000000002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154</v>
      </c>
      <c r="AV180" s="13" t="s">
        <v>154</v>
      </c>
      <c r="AW180" s="13" t="s">
        <v>31</v>
      </c>
      <c r="AX180" s="13" t="s">
        <v>76</v>
      </c>
      <c r="AY180" s="243" t="s">
        <v>147</v>
      </c>
    </row>
    <row r="181" s="12" customFormat="1" ht="22.8" customHeight="1">
      <c r="A181" s="12"/>
      <c r="B181" s="202"/>
      <c r="C181" s="203"/>
      <c r="D181" s="204" t="s">
        <v>75</v>
      </c>
      <c r="E181" s="216" t="s">
        <v>163</v>
      </c>
      <c r="F181" s="216" t="s">
        <v>223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SUM(P182:P202)</f>
        <v>0</v>
      </c>
      <c r="Q181" s="210"/>
      <c r="R181" s="211">
        <f>SUM(R182:R202)</f>
        <v>12.438591939999999</v>
      </c>
      <c r="S181" s="210"/>
      <c r="T181" s="212">
        <f>SUM(T182:T202)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84</v>
      </c>
      <c r="AT181" s="214" t="s">
        <v>75</v>
      </c>
      <c r="AU181" s="214" t="s">
        <v>84</v>
      </c>
      <c r="AY181" s="213" t="s">
        <v>147</v>
      </c>
      <c r="BK181" s="215">
        <f>SUM(BK182:BK202)</f>
        <v>0</v>
      </c>
    </row>
    <row r="182" s="2" customFormat="1" ht="24.15" customHeight="1">
      <c r="A182" s="37"/>
      <c r="B182" s="38"/>
      <c r="C182" s="218" t="s">
        <v>224</v>
      </c>
      <c r="D182" s="218" t="s">
        <v>149</v>
      </c>
      <c r="E182" s="219" t="s">
        <v>225</v>
      </c>
      <c r="F182" s="220" t="s">
        <v>226</v>
      </c>
      <c r="G182" s="221" t="s">
        <v>160</v>
      </c>
      <c r="H182" s="222">
        <v>1.458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1.8775</v>
      </c>
      <c r="R182" s="228">
        <f>Q182*H182</f>
        <v>2.7373949999999998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153</v>
      </c>
      <c r="AT182" s="230" t="s">
        <v>149</v>
      </c>
      <c r="AU182" s="230" t="s">
        <v>154</v>
      </c>
      <c r="AY182" s="16" t="s">
        <v>147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154</v>
      </c>
      <c r="BK182" s="231">
        <f>ROUND(I182*H182,2)</f>
        <v>0</v>
      </c>
      <c r="BL182" s="16" t="s">
        <v>153</v>
      </c>
      <c r="BM182" s="230" t="s">
        <v>227</v>
      </c>
    </row>
    <row r="183" s="13" customFormat="1">
      <c r="A183" s="13"/>
      <c r="B183" s="232"/>
      <c r="C183" s="233"/>
      <c r="D183" s="234" t="s">
        <v>156</v>
      </c>
      <c r="E183" s="235" t="s">
        <v>1</v>
      </c>
      <c r="F183" s="236" t="s">
        <v>228</v>
      </c>
      <c r="G183" s="233"/>
      <c r="H183" s="237">
        <v>1.296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154</v>
      </c>
      <c r="AV183" s="13" t="s">
        <v>154</v>
      </c>
      <c r="AW183" s="13" t="s">
        <v>31</v>
      </c>
      <c r="AX183" s="13" t="s">
        <v>76</v>
      </c>
      <c r="AY183" s="243" t="s">
        <v>147</v>
      </c>
    </row>
    <row r="184" s="13" customFormat="1">
      <c r="A184" s="13"/>
      <c r="B184" s="232"/>
      <c r="C184" s="233"/>
      <c r="D184" s="234" t="s">
        <v>156</v>
      </c>
      <c r="E184" s="235" t="s">
        <v>1</v>
      </c>
      <c r="F184" s="236" t="s">
        <v>229</v>
      </c>
      <c r="G184" s="233"/>
      <c r="H184" s="237">
        <v>0.16200000000000001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154</v>
      </c>
      <c r="AV184" s="13" t="s">
        <v>154</v>
      </c>
      <c r="AW184" s="13" t="s">
        <v>31</v>
      </c>
      <c r="AX184" s="13" t="s">
        <v>76</v>
      </c>
      <c r="AY184" s="243" t="s">
        <v>147</v>
      </c>
    </row>
    <row r="185" s="2" customFormat="1" ht="37.8" customHeight="1">
      <c r="A185" s="37"/>
      <c r="B185" s="38"/>
      <c r="C185" s="218" t="s">
        <v>230</v>
      </c>
      <c r="D185" s="218" t="s">
        <v>149</v>
      </c>
      <c r="E185" s="219" t="s">
        <v>231</v>
      </c>
      <c r="F185" s="220" t="s">
        <v>232</v>
      </c>
      <c r="G185" s="221" t="s">
        <v>152</v>
      </c>
      <c r="H185" s="222">
        <v>2.5630000000000002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0.21959999999999999</v>
      </c>
      <c r="R185" s="228">
        <f>Q185*H185</f>
        <v>0.56283479999999997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153</v>
      </c>
      <c r="AT185" s="230" t="s">
        <v>149</v>
      </c>
      <c r="AU185" s="230" t="s">
        <v>154</v>
      </c>
      <c r="AY185" s="16" t="s">
        <v>147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154</v>
      </c>
      <c r="BK185" s="231">
        <f>ROUND(I185*H185,2)</f>
        <v>0</v>
      </c>
      <c r="BL185" s="16" t="s">
        <v>153</v>
      </c>
      <c r="BM185" s="230" t="s">
        <v>233</v>
      </c>
    </row>
    <row r="186" s="13" customFormat="1">
      <c r="A186" s="13"/>
      <c r="B186" s="232"/>
      <c r="C186" s="233"/>
      <c r="D186" s="234" t="s">
        <v>156</v>
      </c>
      <c r="E186" s="235" t="s">
        <v>1</v>
      </c>
      <c r="F186" s="236" t="s">
        <v>234</v>
      </c>
      <c r="G186" s="233"/>
      <c r="H186" s="237">
        <v>2.5630000000000002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154</v>
      </c>
      <c r="AV186" s="13" t="s">
        <v>154</v>
      </c>
      <c r="AW186" s="13" t="s">
        <v>31</v>
      </c>
      <c r="AX186" s="13" t="s">
        <v>76</v>
      </c>
      <c r="AY186" s="243" t="s">
        <v>147</v>
      </c>
    </row>
    <row r="187" s="2" customFormat="1" ht="21.75" customHeight="1">
      <c r="A187" s="37"/>
      <c r="B187" s="38"/>
      <c r="C187" s="218" t="s">
        <v>235</v>
      </c>
      <c r="D187" s="218" t="s">
        <v>149</v>
      </c>
      <c r="E187" s="219" t="s">
        <v>236</v>
      </c>
      <c r="F187" s="220" t="s">
        <v>237</v>
      </c>
      <c r="G187" s="221" t="s">
        <v>160</v>
      </c>
      <c r="H187" s="222">
        <v>1.069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42</v>
      </c>
      <c r="O187" s="90"/>
      <c r="P187" s="228">
        <f>O187*H187</f>
        <v>0</v>
      </c>
      <c r="Q187" s="228">
        <v>1.6285000000000001</v>
      </c>
      <c r="R187" s="228">
        <f>Q187*H187</f>
        <v>1.7408664999999999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153</v>
      </c>
      <c r="AT187" s="230" t="s">
        <v>149</v>
      </c>
      <c r="AU187" s="230" t="s">
        <v>154</v>
      </c>
      <c r="AY187" s="16" t="s">
        <v>147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154</v>
      </c>
      <c r="BK187" s="231">
        <f>ROUND(I187*H187,2)</f>
        <v>0</v>
      </c>
      <c r="BL187" s="16" t="s">
        <v>153</v>
      </c>
      <c r="BM187" s="230" t="s">
        <v>238</v>
      </c>
    </row>
    <row r="188" s="13" customFormat="1">
      <c r="A188" s="13"/>
      <c r="B188" s="232"/>
      <c r="C188" s="233"/>
      <c r="D188" s="234" t="s">
        <v>156</v>
      </c>
      <c r="E188" s="235" t="s">
        <v>1</v>
      </c>
      <c r="F188" s="236" t="s">
        <v>239</v>
      </c>
      <c r="G188" s="233"/>
      <c r="H188" s="237">
        <v>1.069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156</v>
      </c>
      <c r="AU188" s="243" t="s">
        <v>154</v>
      </c>
      <c r="AV188" s="13" t="s">
        <v>154</v>
      </c>
      <c r="AW188" s="13" t="s">
        <v>31</v>
      </c>
      <c r="AX188" s="13" t="s">
        <v>76</v>
      </c>
      <c r="AY188" s="243" t="s">
        <v>147</v>
      </c>
    </row>
    <row r="189" s="2" customFormat="1" ht="33" customHeight="1">
      <c r="A189" s="37"/>
      <c r="B189" s="38"/>
      <c r="C189" s="218" t="s">
        <v>240</v>
      </c>
      <c r="D189" s="218" t="s">
        <v>149</v>
      </c>
      <c r="E189" s="219" t="s">
        <v>241</v>
      </c>
      <c r="F189" s="220" t="s">
        <v>242</v>
      </c>
      <c r="G189" s="221" t="s">
        <v>152</v>
      </c>
      <c r="H189" s="222">
        <v>24.800000000000001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42</v>
      </c>
      <c r="O189" s="90"/>
      <c r="P189" s="228">
        <f>O189*H189</f>
        <v>0</v>
      </c>
      <c r="Q189" s="228">
        <v>0.18415000000000001</v>
      </c>
      <c r="R189" s="228">
        <f>Q189*H189</f>
        <v>4.5669200000000005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153</v>
      </c>
      <c r="AT189" s="230" t="s">
        <v>149</v>
      </c>
      <c r="AU189" s="230" t="s">
        <v>154</v>
      </c>
      <c r="AY189" s="16" t="s">
        <v>147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154</v>
      </c>
      <c r="BK189" s="231">
        <f>ROUND(I189*H189,2)</f>
        <v>0</v>
      </c>
      <c r="BL189" s="16" t="s">
        <v>153</v>
      </c>
      <c r="BM189" s="230" t="s">
        <v>243</v>
      </c>
    </row>
    <row r="190" s="13" customFormat="1">
      <c r="A190" s="13"/>
      <c r="B190" s="232"/>
      <c r="C190" s="233"/>
      <c r="D190" s="234" t="s">
        <v>156</v>
      </c>
      <c r="E190" s="235" t="s">
        <v>1</v>
      </c>
      <c r="F190" s="236" t="s">
        <v>244</v>
      </c>
      <c r="G190" s="233"/>
      <c r="H190" s="237">
        <v>24.800000000000001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154</v>
      </c>
      <c r="AV190" s="13" t="s">
        <v>154</v>
      </c>
      <c r="AW190" s="13" t="s">
        <v>31</v>
      </c>
      <c r="AX190" s="13" t="s">
        <v>76</v>
      </c>
      <c r="AY190" s="243" t="s">
        <v>147</v>
      </c>
    </row>
    <row r="191" s="2" customFormat="1" ht="16.5" customHeight="1">
      <c r="A191" s="37"/>
      <c r="B191" s="38"/>
      <c r="C191" s="218" t="s">
        <v>245</v>
      </c>
      <c r="D191" s="218" t="s">
        <v>149</v>
      </c>
      <c r="E191" s="219" t="s">
        <v>246</v>
      </c>
      <c r="F191" s="220" t="s">
        <v>247</v>
      </c>
      <c r="G191" s="221" t="s">
        <v>160</v>
      </c>
      <c r="H191" s="222">
        <v>0.82399999999999995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42</v>
      </c>
      <c r="O191" s="90"/>
      <c r="P191" s="228">
        <f>O191*H191</f>
        <v>0</v>
      </c>
      <c r="Q191" s="228">
        <v>1.94302</v>
      </c>
      <c r="R191" s="228">
        <f>Q191*H191</f>
        <v>1.60104848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153</v>
      </c>
      <c r="AT191" s="230" t="s">
        <v>149</v>
      </c>
      <c r="AU191" s="230" t="s">
        <v>154</v>
      </c>
      <c r="AY191" s="16" t="s">
        <v>147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154</v>
      </c>
      <c r="BK191" s="231">
        <f>ROUND(I191*H191,2)</f>
        <v>0</v>
      </c>
      <c r="BL191" s="16" t="s">
        <v>153</v>
      </c>
      <c r="BM191" s="230" t="s">
        <v>248</v>
      </c>
    </row>
    <row r="192" s="13" customFormat="1">
      <c r="A192" s="13"/>
      <c r="B192" s="232"/>
      <c r="C192" s="233"/>
      <c r="D192" s="234" t="s">
        <v>156</v>
      </c>
      <c r="E192" s="235" t="s">
        <v>1</v>
      </c>
      <c r="F192" s="236" t="s">
        <v>249</v>
      </c>
      <c r="G192" s="233"/>
      <c r="H192" s="237">
        <v>0.75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156</v>
      </c>
      <c r="AU192" s="243" t="s">
        <v>154</v>
      </c>
      <c r="AV192" s="13" t="s">
        <v>154</v>
      </c>
      <c r="AW192" s="13" t="s">
        <v>31</v>
      </c>
      <c r="AX192" s="13" t="s">
        <v>76</v>
      </c>
      <c r="AY192" s="243" t="s">
        <v>147</v>
      </c>
    </row>
    <row r="193" s="13" customFormat="1">
      <c r="A193" s="13"/>
      <c r="B193" s="232"/>
      <c r="C193" s="233"/>
      <c r="D193" s="234" t="s">
        <v>156</v>
      </c>
      <c r="E193" s="235" t="s">
        <v>1</v>
      </c>
      <c r="F193" s="236" t="s">
        <v>250</v>
      </c>
      <c r="G193" s="233"/>
      <c r="H193" s="237">
        <v>0.073999999999999996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156</v>
      </c>
      <c r="AU193" s="243" t="s">
        <v>154</v>
      </c>
      <c r="AV193" s="13" t="s">
        <v>154</v>
      </c>
      <c r="AW193" s="13" t="s">
        <v>31</v>
      </c>
      <c r="AX193" s="13" t="s">
        <v>76</v>
      </c>
      <c r="AY193" s="243" t="s">
        <v>147</v>
      </c>
    </row>
    <row r="194" s="2" customFormat="1" ht="24.15" customHeight="1">
      <c r="A194" s="37"/>
      <c r="B194" s="38"/>
      <c r="C194" s="218" t="s">
        <v>251</v>
      </c>
      <c r="D194" s="218" t="s">
        <v>149</v>
      </c>
      <c r="E194" s="219" t="s">
        <v>252</v>
      </c>
      <c r="F194" s="220" t="s">
        <v>253</v>
      </c>
      <c r="G194" s="221" t="s">
        <v>178</v>
      </c>
      <c r="H194" s="222">
        <v>0.40000000000000002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42</v>
      </c>
      <c r="O194" s="90"/>
      <c r="P194" s="228">
        <f>O194*H194</f>
        <v>0</v>
      </c>
      <c r="Q194" s="228">
        <v>1.0900000000000001</v>
      </c>
      <c r="R194" s="228">
        <f>Q194*H194</f>
        <v>0.43600000000000005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153</v>
      </c>
      <c r="AT194" s="230" t="s">
        <v>149</v>
      </c>
      <c r="AU194" s="230" t="s">
        <v>154</v>
      </c>
      <c r="AY194" s="16" t="s">
        <v>147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154</v>
      </c>
      <c r="BK194" s="231">
        <f>ROUND(I194*H194,2)</f>
        <v>0</v>
      </c>
      <c r="BL194" s="16" t="s">
        <v>153</v>
      </c>
      <c r="BM194" s="230" t="s">
        <v>254</v>
      </c>
    </row>
    <row r="195" s="13" customFormat="1">
      <c r="A195" s="13"/>
      <c r="B195" s="232"/>
      <c r="C195" s="233"/>
      <c r="D195" s="234" t="s">
        <v>156</v>
      </c>
      <c r="E195" s="235" t="s">
        <v>1</v>
      </c>
      <c r="F195" s="236" t="s">
        <v>255</v>
      </c>
      <c r="G195" s="233"/>
      <c r="H195" s="237">
        <v>0.35999999999999999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154</v>
      </c>
      <c r="AV195" s="13" t="s">
        <v>154</v>
      </c>
      <c r="AW195" s="13" t="s">
        <v>31</v>
      </c>
      <c r="AX195" s="13" t="s">
        <v>76</v>
      </c>
      <c r="AY195" s="243" t="s">
        <v>147</v>
      </c>
    </row>
    <row r="196" s="13" customFormat="1">
      <c r="A196" s="13"/>
      <c r="B196" s="232"/>
      <c r="C196" s="233"/>
      <c r="D196" s="234" t="s">
        <v>156</v>
      </c>
      <c r="E196" s="235" t="s">
        <v>1</v>
      </c>
      <c r="F196" s="236" t="s">
        <v>256</v>
      </c>
      <c r="G196" s="233"/>
      <c r="H196" s="237">
        <v>0.040000000000000001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154</v>
      </c>
      <c r="AV196" s="13" t="s">
        <v>154</v>
      </c>
      <c r="AW196" s="13" t="s">
        <v>31</v>
      </c>
      <c r="AX196" s="13" t="s">
        <v>76</v>
      </c>
      <c r="AY196" s="243" t="s">
        <v>147</v>
      </c>
    </row>
    <row r="197" s="2" customFormat="1" ht="24.15" customHeight="1">
      <c r="A197" s="37"/>
      <c r="B197" s="38"/>
      <c r="C197" s="218" t="s">
        <v>257</v>
      </c>
      <c r="D197" s="218" t="s">
        <v>149</v>
      </c>
      <c r="E197" s="219" t="s">
        <v>258</v>
      </c>
      <c r="F197" s="220" t="s">
        <v>259</v>
      </c>
      <c r="G197" s="221" t="s">
        <v>178</v>
      </c>
      <c r="H197" s="222">
        <v>0.064000000000000001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42</v>
      </c>
      <c r="O197" s="90"/>
      <c r="P197" s="228">
        <f>O197*H197</f>
        <v>0</v>
      </c>
      <c r="Q197" s="228">
        <v>1.0900000000000001</v>
      </c>
      <c r="R197" s="228">
        <f>Q197*H197</f>
        <v>0.069760000000000003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153</v>
      </c>
      <c r="AT197" s="230" t="s">
        <v>149</v>
      </c>
      <c r="AU197" s="230" t="s">
        <v>154</v>
      </c>
      <c r="AY197" s="16" t="s">
        <v>147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154</v>
      </c>
      <c r="BK197" s="231">
        <f>ROUND(I197*H197,2)</f>
        <v>0</v>
      </c>
      <c r="BL197" s="16" t="s">
        <v>153</v>
      </c>
      <c r="BM197" s="230" t="s">
        <v>260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261</v>
      </c>
      <c r="G198" s="233"/>
      <c r="H198" s="237">
        <v>0.064000000000000001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154</v>
      </c>
      <c r="AV198" s="13" t="s">
        <v>154</v>
      </c>
      <c r="AW198" s="13" t="s">
        <v>31</v>
      </c>
      <c r="AX198" s="13" t="s">
        <v>76</v>
      </c>
      <c r="AY198" s="243" t="s">
        <v>147</v>
      </c>
    </row>
    <row r="199" s="2" customFormat="1" ht="24.15" customHeight="1">
      <c r="A199" s="37"/>
      <c r="B199" s="38"/>
      <c r="C199" s="218" t="s">
        <v>7</v>
      </c>
      <c r="D199" s="218" t="s">
        <v>149</v>
      </c>
      <c r="E199" s="219" t="s">
        <v>262</v>
      </c>
      <c r="F199" s="220" t="s">
        <v>263</v>
      </c>
      <c r="G199" s="221" t="s">
        <v>152</v>
      </c>
      <c r="H199" s="222">
        <v>4.0620000000000003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42</v>
      </c>
      <c r="O199" s="90"/>
      <c r="P199" s="228">
        <f>O199*H199</f>
        <v>0</v>
      </c>
      <c r="Q199" s="228">
        <v>0.17818000000000001</v>
      </c>
      <c r="R199" s="228">
        <f>Q199*H199</f>
        <v>0.72376716000000008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153</v>
      </c>
      <c r="AT199" s="230" t="s">
        <v>149</v>
      </c>
      <c r="AU199" s="230" t="s">
        <v>154</v>
      </c>
      <c r="AY199" s="16" t="s">
        <v>147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154</v>
      </c>
      <c r="BK199" s="231">
        <f>ROUND(I199*H199,2)</f>
        <v>0</v>
      </c>
      <c r="BL199" s="16" t="s">
        <v>153</v>
      </c>
      <c r="BM199" s="230" t="s">
        <v>264</v>
      </c>
    </row>
    <row r="200" s="13" customFormat="1">
      <c r="A200" s="13"/>
      <c r="B200" s="232"/>
      <c r="C200" s="233"/>
      <c r="D200" s="234" t="s">
        <v>156</v>
      </c>
      <c r="E200" s="235" t="s">
        <v>1</v>
      </c>
      <c r="F200" s="236" t="s">
        <v>265</v>
      </c>
      <c r="G200" s="233"/>
      <c r="H200" s="237">
        <v>0.53200000000000003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154</v>
      </c>
      <c r="AV200" s="13" t="s">
        <v>154</v>
      </c>
      <c r="AW200" s="13" t="s">
        <v>31</v>
      </c>
      <c r="AX200" s="13" t="s">
        <v>76</v>
      </c>
      <c r="AY200" s="243" t="s">
        <v>147</v>
      </c>
    </row>
    <row r="201" s="13" customFormat="1">
      <c r="A201" s="13"/>
      <c r="B201" s="232"/>
      <c r="C201" s="233"/>
      <c r="D201" s="234" t="s">
        <v>156</v>
      </c>
      <c r="E201" s="235" t="s">
        <v>1</v>
      </c>
      <c r="F201" s="236" t="s">
        <v>266</v>
      </c>
      <c r="G201" s="233"/>
      <c r="H201" s="237">
        <v>3.2000000000000002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154</v>
      </c>
      <c r="AV201" s="13" t="s">
        <v>154</v>
      </c>
      <c r="AW201" s="13" t="s">
        <v>31</v>
      </c>
      <c r="AX201" s="13" t="s">
        <v>76</v>
      </c>
      <c r="AY201" s="243" t="s">
        <v>147</v>
      </c>
    </row>
    <row r="202" s="13" customFormat="1">
      <c r="A202" s="13"/>
      <c r="B202" s="232"/>
      <c r="C202" s="233"/>
      <c r="D202" s="234" t="s">
        <v>156</v>
      </c>
      <c r="E202" s="235" t="s">
        <v>1</v>
      </c>
      <c r="F202" s="236" t="s">
        <v>267</v>
      </c>
      <c r="G202" s="233"/>
      <c r="H202" s="237">
        <v>0.33000000000000002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154</v>
      </c>
      <c r="AV202" s="13" t="s">
        <v>154</v>
      </c>
      <c r="AW202" s="13" t="s">
        <v>31</v>
      </c>
      <c r="AX202" s="13" t="s">
        <v>76</v>
      </c>
      <c r="AY202" s="243" t="s">
        <v>147</v>
      </c>
    </row>
    <row r="203" s="12" customFormat="1" ht="22.8" customHeight="1">
      <c r="A203" s="12"/>
      <c r="B203" s="202"/>
      <c r="C203" s="203"/>
      <c r="D203" s="204" t="s">
        <v>75</v>
      </c>
      <c r="E203" s="216" t="s">
        <v>153</v>
      </c>
      <c r="F203" s="216" t="s">
        <v>268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SUM(P204:P217)</f>
        <v>0</v>
      </c>
      <c r="Q203" s="210"/>
      <c r="R203" s="211">
        <f>SUM(R204:R217)</f>
        <v>4.4865185500000004</v>
      </c>
      <c r="S203" s="210"/>
      <c r="T203" s="212">
        <f>SUM(T204:T217)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84</v>
      </c>
      <c r="AY203" s="213" t="s">
        <v>147</v>
      </c>
      <c r="BK203" s="215">
        <f>SUM(BK204:BK217)</f>
        <v>0</v>
      </c>
    </row>
    <row r="204" s="2" customFormat="1" ht="16.5" customHeight="1">
      <c r="A204" s="37"/>
      <c r="B204" s="38"/>
      <c r="C204" s="218" t="s">
        <v>269</v>
      </c>
      <c r="D204" s="218" t="s">
        <v>149</v>
      </c>
      <c r="E204" s="219" t="s">
        <v>270</v>
      </c>
      <c r="F204" s="220" t="s">
        <v>271</v>
      </c>
      <c r="G204" s="221" t="s">
        <v>160</v>
      </c>
      <c r="H204" s="222">
        <v>0.28899999999999998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42</v>
      </c>
      <c r="O204" s="90"/>
      <c r="P204" s="228">
        <f>O204*H204</f>
        <v>0</v>
      </c>
      <c r="Q204" s="228">
        <v>2.5020099999999998</v>
      </c>
      <c r="R204" s="228">
        <f>Q204*H204</f>
        <v>0.72308088999999987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153</v>
      </c>
      <c r="AT204" s="230" t="s">
        <v>149</v>
      </c>
      <c r="AU204" s="230" t="s">
        <v>154</v>
      </c>
      <c r="AY204" s="16" t="s">
        <v>147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154</v>
      </c>
      <c r="BK204" s="231">
        <f>ROUND(I204*H204,2)</f>
        <v>0</v>
      </c>
      <c r="BL204" s="16" t="s">
        <v>153</v>
      </c>
      <c r="BM204" s="230" t="s">
        <v>272</v>
      </c>
    </row>
    <row r="205" s="13" customFormat="1">
      <c r="A205" s="13"/>
      <c r="B205" s="232"/>
      <c r="C205" s="233"/>
      <c r="D205" s="234" t="s">
        <v>156</v>
      </c>
      <c r="E205" s="235" t="s">
        <v>1</v>
      </c>
      <c r="F205" s="236" t="s">
        <v>273</v>
      </c>
      <c r="G205" s="233"/>
      <c r="H205" s="237">
        <v>0.28899999999999998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154</v>
      </c>
      <c r="AV205" s="13" t="s">
        <v>154</v>
      </c>
      <c r="AW205" s="13" t="s">
        <v>31</v>
      </c>
      <c r="AX205" s="13" t="s">
        <v>76</v>
      </c>
      <c r="AY205" s="243" t="s">
        <v>147</v>
      </c>
    </row>
    <row r="206" s="2" customFormat="1" ht="24.15" customHeight="1">
      <c r="A206" s="37"/>
      <c r="B206" s="38"/>
      <c r="C206" s="218" t="s">
        <v>274</v>
      </c>
      <c r="D206" s="218" t="s">
        <v>149</v>
      </c>
      <c r="E206" s="219" t="s">
        <v>275</v>
      </c>
      <c r="F206" s="220" t="s">
        <v>276</v>
      </c>
      <c r="G206" s="221" t="s">
        <v>152</v>
      </c>
      <c r="H206" s="222">
        <v>3.6099999999999999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42</v>
      </c>
      <c r="O206" s="90"/>
      <c r="P206" s="228">
        <f>O206*H206</f>
        <v>0</v>
      </c>
      <c r="Q206" s="228">
        <v>0.00958</v>
      </c>
      <c r="R206" s="228">
        <f>Q206*H206</f>
        <v>0.034583799999999998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153</v>
      </c>
      <c r="AT206" s="230" t="s">
        <v>149</v>
      </c>
      <c r="AU206" s="230" t="s">
        <v>154</v>
      </c>
      <c r="AY206" s="16" t="s">
        <v>147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154</v>
      </c>
      <c r="BK206" s="231">
        <f>ROUND(I206*H206,2)</f>
        <v>0</v>
      </c>
      <c r="BL206" s="16" t="s">
        <v>153</v>
      </c>
      <c r="BM206" s="230" t="s">
        <v>277</v>
      </c>
    </row>
    <row r="207" s="13" customFormat="1">
      <c r="A207" s="13"/>
      <c r="B207" s="232"/>
      <c r="C207" s="233"/>
      <c r="D207" s="234" t="s">
        <v>156</v>
      </c>
      <c r="E207" s="235" t="s">
        <v>1</v>
      </c>
      <c r="F207" s="236" t="s">
        <v>278</v>
      </c>
      <c r="G207" s="233"/>
      <c r="H207" s="237">
        <v>3.6099999999999999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156</v>
      </c>
      <c r="AU207" s="243" t="s">
        <v>154</v>
      </c>
      <c r="AV207" s="13" t="s">
        <v>154</v>
      </c>
      <c r="AW207" s="13" t="s">
        <v>31</v>
      </c>
      <c r="AX207" s="13" t="s">
        <v>76</v>
      </c>
      <c r="AY207" s="243" t="s">
        <v>147</v>
      </c>
    </row>
    <row r="208" s="2" customFormat="1" ht="16.5" customHeight="1">
      <c r="A208" s="37"/>
      <c r="B208" s="38"/>
      <c r="C208" s="218" t="s">
        <v>279</v>
      </c>
      <c r="D208" s="218" t="s">
        <v>149</v>
      </c>
      <c r="E208" s="219" t="s">
        <v>280</v>
      </c>
      <c r="F208" s="220" t="s">
        <v>281</v>
      </c>
      <c r="G208" s="221" t="s">
        <v>178</v>
      </c>
      <c r="H208" s="222">
        <v>0.0089999999999999993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42</v>
      </c>
      <c r="O208" s="90"/>
      <c r="P208" s="228">
        <f>O208*H208</f>
        <v>0</v>
      </c>
      <c r="Q208" s="228">
        <v>1.05555</v>
      </c>
      <c r="R208" s="228">
        <f>Q208*H208</f>
        <v>0.0094999499999999983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153</v>
      </c>
      <c r="AT208" s="230" t="s">
        <v>149</v>
      </c>
      <c r="AU208" s="230" t="s">
        <v>154</v>
      </c>
      <c r="AY208" s="16" t="s">
        <v>147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154</v>
      </c>
      <c r="BK208" s="231">
        <f>ROUND(I208*H208,2)</f>
        <v>0</v>
      </c>
      <c r="BL208" s="16" t="s">
        <v>153</v>
      </c>
      <c r="BM208" s="230" t="s">
        <v>282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283</v>
      </c>
      <c r="G209" s="233"/>
      <c r="H209" s="237">
        <v>0.0089999999999999993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156</v>
      </c>
      <c r="AU209" s="243" t="s">
        <v>154</v>
      </c>
      <c r="AV209" s="13" t="s">
        <v>154</v>
      </c>
      <c r="AW209" s="13" t="s">
        <v>31</v>
      </c>
      <c r="AX209" s="13" t="s">
        <v>76</v>
      </c>
      <c r="AY209" s="243" t="s">
        <v>147</v>
      </c>
    </row>
    <row r="210" s="2" customFormat="1" ht="16.5" customHeight="1">
      <c r="A210" s="37"/>
      <c r="B210" s="38"/>
      <c r="C210" s="218" t="s">
        <v>284</v>
      </c>
      <c r="D210" s="218" t="s">
        <v>149</v>
      </c>
      <c r="E210" s="219" t="s">
        <v>285</v>
      </c>
      <c r="F210" s="220" t="s">
        <v>286</v>
      </c>
      <c r="G210" s="221" t="s">
        <v>178</v>
      </c>
      <c r="H210" s="222">
        <v>0.010999999999999999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42</v>
      </c>
      <c r="O210" s="90"/>
      <c r="P210" s="228">
        <f>O210*H210</f>
        <v>0</v>
      </c>
      <c r="Q210" s="228">
        <v>1.06277</v>
      </c>
      <c r="R210" s="228">
        <f>Q210*H210</f>
        <v>0.01169047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153</v>
      </c>
      <c r="AT210" s="230" t="s">
        <v>149</v>
      </c>
      <c r="AU210" s="230" t="s">
        <v>154</v>
      </c>
      <c r="AY210" s="16" t="s">
        <v>147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154</v>
      </c>
      <c r="BK210" s="231">
        <f>ROUND(I210*H210,2)</f>
        <v>0</v>
      </c>
      <c r="BL210" s="16" t="s">
        <v>153</v>
      </c>
      <c r="BM210" s="230" t="s">
        <v>287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288</v>
      </c>
      <c r="G211" s="233"/>
      <c r="H211" s="237">
        <v>0.010999999999999999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154</v>
      </c>
      <c r="AV211" s="13" t="s">
        <v>154</v>
      </c>
      <c r="AW211" s="13" t="s">
        <v>31</v>
      </c>
      <c r="AX211" s="13" t="s">
        <v>76</v>
      </c>
      <c r="AY211" s="243" t="s">
        <v>147</v>
      </c>
    </row>
    <row r="212" s="2" customFormat="1" ht="24.15" customHeight="1">
      <c r="A212" s="37"/>
      <c r="B212" s="38"/>
      <c r="C212" s="218" t="s">
        <v>289</v>
      </c>
      <c r="D212" s="218" t="s">
        <v>149</v>
      </c>
      <c r="E212" s="219" t="s">
        <v>290</v>
      </c>
      <c r="F212" s="220" t="s">
        <v>291</v>
      </c>
      <c r="G212" s="221" t="s">
        <v>198</v>
      </c>
      <c r="H212" s="222">
        <v>215.87799999999999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42</v>
      </c>
      <c r="O212" s="90"/>
      <c r="P212" s="228">
        <f>O212*H212</f>
        <v>0</v>
      </c>
      <c r="Q212" s="228">
        <v>0.001</v>
      </c>
      <c r="R212" s="228">
        <f>Q212*H212</f>
        <v>0.21587799999999999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153</v>
      </c>
      <c r="AT212" s="230" t="s">
        <v>149</v>
      </c>
      <c r="AU212" s="230" t="s">
        <v>154</v>
      </c>
      <c r="AY212" s="16" t="s">
        <v>147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154</v>
      </c>
      <c r="BK212" s="231">
        <f>ROUND(I212*H212,2)</f>
        <v>0</v>
      </c>
      <c r="BL212" s="16" t="s">
        <v>153</v>
      </c>
      <c r="BM212" s="230" t="s">
        <v>292</v>
      </c>
    </row>
    <row r="213" s="13" customFormat="1">
      <c r="A213" s="13"/>
      <c r="B213" s="232"/>
      <c r="C213" s="233"/>
      <c r="D213" s="234" t="s">
        <v>156</v>
      </c>
      <c r="E213" s="235" t="s">
        <v>1</v>
      </c>
      <c r="F213" s="236" t="s">
        <v>293</v>
      </c>
      <c r="G213" s="233"/>
      <c r="H213" s="237">
        <v>19.760000000000002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156</v>
      </c>
      <c r="AU213" s="243" t="s">
        <v>154</v>
      </c>
      <c r="AV213" s="13" t="s">
        <v>154</v>
      </c>
      <c r="AW213" s="13" t="s">
        <v>31</v>
      </c>
      <c r="AX213" s="13" t="s">
        <v>76</v>
      </c>
      <c r="AY213" s="243" t="s">
        <v>147</v>
      </c>
    </row>
    <row r="214" s="13" customFormat="1">
      <c r="A214" s="13"/>
      <c r="B214" s="232"/>
      <c r="C214" s="233"/>
      <c r="D214" s="234" t="s">
        <v>156</v>
      </c>
      <c r="E214" s="235" t="s">
        <v>1</v>
      </c>
      <c r="F214" s="236" t="s">
        <v>294</v>
      </c>
      <c r="G214" s="233"/>
      <c r="H214" s="237">
        <v>167.96000000000001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154</v>
      </c>
      <c r="AV214" s="13" t="s">
        <v>154</v>
      </c>
      <c r="AW214" s="13" t="s">
        <v>31</v>
      </c>
      <c r="AX214" s="13" t="s">
        <v>76</v>
      </c>
      <c r="AY214" s="243" t="s">
        <v>147</v>
      </c>
    </row>
    <row r="215" s="13" customFormat="1">
      <c r="A215" s="13"/>
      <c r="B215" s="232"/>
      <c r="C215" s="233"/>
      <c r="D215" s="234" t="s">
        <v>156</v>
      </c>
      <c r="E215" s="235" t="s">
        <v>1</v>
      </c>
      <c r="F215" s="236" t="s">
        <v>295</v>
      </c>
      <c r="G215" s="233"/>
      <c r="H215" s="237">
        <v>28.158000000000001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154</v>
      </c>
      <c r="AV215" s="13" t="s">
        <v>154</v>
      </c>
      <c r="AW215" s="13" t="s">
        <v>31</v>
      </c>
      <c r="AX215" s="13" t="s">
        <v>76</v>
      </c>
      <c r="AY215" s="243" t="s">
        <v>147</v>
      </c>
    </row>
    <row r="216" s="2" customFormat="1" ht="33" customHeight="1">
      <c r="A216" s="37"/>
      <c r="B216" s="38"/>
      <c r="C216" s="218" t="s">
        <v>296</v>
      </c>
      <c r="D216" s="218" t="s">
        <v>149</v>
      </c>
      <c r="E216" s="219" t="s">
        <v>297</v>
      </c>
      <c r="F216" s="220" t="s">
        <v>298</v>
      </c>
      <c r="G216" s="221" t="s">
        <v>152</v>
      </c>
      <c r="H216" s="222">
        <v>19.344000000000001</v>
      </c>
      <c r="I216" s="223"/>
      <c r="J216" s="224">
        <f>ROUND(I216*H216,2)</f>
        <v>0</v>
      </c>
      <c r="K216" s="225"/>
      <c r="L216" s="43"/>
      <c r="M216" s="226" t="s">
        <v>1</v>
      </c>
      <c r="N216" s="227" t="s">
        <v>42</v>
      </c>
      <c r="O216" s="90"/>
      <c r="P216" s="228">
        <f>O216*H216</f>
        <v>0</v>
      </c>
      <c r="Q216" s="228">
        <v>0.18051</v>
      </c>
      <c r="R216" s="228">
        <f>Q216*H216</f>
        <v>3.4917854400000001</v>
      </c>
      <c r="S216" s="228">
        <v>0</v>
      </c>
      <c r="T216" s="22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0" t="s">
        <v>153</v>
      </c>
      <c r="AT216" s="230" t="s">
        <v>149</v>
      </c>
      <c r="AU216" s="230" t="s">
        <v>154</v>
      </c>
      <c r="AY216" s="16" t="s">
        <v>147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6" t="s">
        <v>154</v>
      </c>
      <c r="BK216" s="231">
        <f>ROUND(I216*H216,2)</f>
        <v>0</v>
      </c>
      <c r="BL216" s="16" t="s">
        <v>153</v>
      </c>
      <c r="BM216" s="230" t="s">
        <v>299</v>
      </c>
    </row>
    <row r="217" s="13" customFormat="1">
      <c r="A217" s="13"/>
      <c r="B217" s="232"/>
      <c r="C217" s="233"/>
      <c r="D217" s="234" t="s">
        <v>156</v>
      </c>
      <c r="E217" s="235" t="s">
        <v>1</v>
      </c>
      <c r="F217" s="236" t="s">
        <v>207</v>
      </c>
      <c r="G217" s="233"/>
      <c r="H217" s="237">
        <v>19.344000000000001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156</v>
      </c>
      <c r="AU217" s="243" t="s">
        <v>154</v>
      </c>
      <c r="AV217" s="13" t="s">
        <v>154</v>
      </c>
      <c r="AW217" s="13" t="s">
        <v>31</v>
      </c>
      <c r="AX217" s="13" t="s">
        <v>76</v>
      </c>
      <c r="AY217" s="243" t="s">
        <v>147</v>
      </c>
    </row>
    <row r="218" s="12" customFormat="1" ht="22.8" customHeight="1">
      <c r="A218" s="12"/>
      <c r="B218" s="202"/>
      <c r="C218" s="203"/>
      <c r="D218" s="204" t="s">
        <v>75</v>
      </c>
      <c r="E218" s="216" t="s">
        <v>175</v>
      </c>
      <c r="F218" s="216" t="s">
        <v>300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SUM(P219:P227)</f>
        <v>0</v>
      </c>
      <c r="Q218" s="210"/>
      <c r="R218" s="211">
        <f>SUM(R219:R227)</f>
        <v>60.904295899999994</v>
      </c>
      <c r="S218" s="210"/>
      <c r="T218" s="212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84</v>
      </c>
      <c r="AT218" s="214" t="s">
        <v>75</v>
      </c>
      <c r="AU218" s="214" t="s">
        <v>84</v>
      </c>
      <c r="AY218" s="213" t="s">
        <v>147</v>
      </c>
      <c r="BK218" s="215">
        <f>SUM(BK219:BK227)</f>
        <v>0</v>
      </c>
    </row>
    <row r="219" s="2" customFormat="1" ht="21.75" customHeight="1">
      <c r="A219" s="37"/>
      <c r="B219" s="38"/>
      <c r="C219" s="218" t="s">
        <v>301</v>
      </c>
      <c r="D219" s="218" t="s">
        <v>149</v>
      </c>
      <c r="E219" s="219" t="s">
        <v>302</v>
      </c>
      <c r="F219" s="220" t="s">
        <v>303</v>
      </c>
      <c r="G219" s="221" t="s">
        <v>152</v>
      </c>
      <c r="H219" s="222">
        <v>93.694999999999993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42</v>
      </c>
      <c r="O219" s="90"/>
      <c r="P219" s="228">
        <f>O219*H219</f>
        <v>0</v>
      </c>
      <c r="Q219" s="228">
        <v>0.46000000000000002</v>
      </c>
      <c r="R219" s="228">
        <f>Q219*H219</f>
        <v>43.099699999999999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153</v>
      </c>
      <c r="AT219" s="230" t="s">
        <v>149</v>
      </c>
      <c r="AU219" s="230" t="s">
        <v>154</v>
      </c>
      <c r="AY219" s="16" t="s">
        <v>147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154</v>
      </c>
      <c r="BK219" s="231">
        <f>ROUND(I219*H219,2)</f>
        <v>0</v>
      </c>
      <c r="BL219" s="16" t="s">
        <v>153</v>
      </c>
      <c r="BM219" s="230" t="s">
        <v>304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206</v>
      </c>
      <c r="G220" s="233"/>
      <c r="H220" s="237">
        <v>69.469999999999999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156</v>
      </c>
      <c r="AU220" s="243" t="s">
        <v>154</v>
      </c>
      <c r="AV220" s="13" t="s">
        <v>154</v>
      </c>
      <c r="AW220" s="13" t="s">
        <v>31</v>
      </c>
      <c r="AX220" s="13" t="s">
        <v>76</v>
      </c>
      <c r="AY220" s="243" t="s">
        <v>147</v>
      </c>
    </row>
    <row r="221" s="13" customFormat="1">
      <c r="A221" s="13"/>
      <c r="B221" s="232"/>
      <c r="C221" s="233"/>
      <c r="D221" s="234" t="s">
        <v>156</v>
      </c>
      <c r="E221" s="235" t="s">
        <v>1</v>
      </c>
      <c r="F221" s="236" t="s">
        <v>305</v>
      </c>
      <c r="G221" s="233"/>
      <c r="H221" s="237">
        <v>24.225000000000001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154</v>
      </c>
      <c r="AV221" s="13" t="s">
        <v>154</v>
      </c>
      <c r="AW221" s="13" t="s">
        <v>31</v>
      </c>
      <c r="AX221" s="13" t="s">
        <v>76</v>
      </c>
      <c r="AY221" s="243" t="s">
        <v>147</v>
      </c>
    </row>
    <row r="222" s="2" customFormat="1" ht="24.15" customHeight="1">
      <c r="A222" s="37"/>
      <c r="B222" s="38"/>
      <c r="C222" s="218" t="s">
        <v>306</v>
      </c>
      <c r="D222" s="218" t="s">
        <v>149</v>
      </c>
      <c r="E222" s="219" t="s">
        <v>307</v>
      </c>
      <c r="F222" s="220" t="s">
        <v>308</v>
      </c>
      <c r="G222" s="221" t="s">
        <v>152</v>
      </c>
      <c r="H222" s="222">
        <v>93.694999999999993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42</v>
      </c>
      <c r="O222" s="90"/>
      <c r="P222" s="228">
        <f>O222*H222</f>
        <v>0</v>
      </c>
      <c r="Q222" s="228">
        <v>0.089219999999999994</v>
      </c>
      <c r="R222" s="228">
        <f>Q222*H222</f>
        <v>8.3594678999999985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153</v>
      </c>
      <c r="AT222" s="230" t="s">
        <v>149</v>
      </c>
      <c r="AU222" s="230" t="s">
        <v>154</v>
      </c>
      <c r="AY222" s="16" t="s">
        <v>147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154</v>
      </c>
      <c r="BK222" s="231">
        <f>ROUND(I222*H222,2)</f>
        <v>0</v>
      </c>
      <c r="BL222" s="16" t="s">
        <v>153</v>
      </c>
      <c r="BM222" s="230" t="s">
        <v>309</v>
      </c>
    </row>
    <row r="223" s="13" customFormat="1">
      <c r="A223" s="13"/>
      <c r="B223" s="232"/>
      <c r="C223" s="233"/>
      <c r="D223" s="234" t="s">
        <v>156</v>
      </c>
      <c r="E223" s="235" t="s">
        <v>1</v>
      </c>
      <c r="F223" s="236" t="s">
        <v>206</v>
      </c>
      <c r="G223" s="233"/>
      <c r="H223" s="237">
        <v>69.469999999999999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156</v>
      </c>
      <c r="AU223" s="243" t="s">
        <v>154</v>
      </c>
      <c r="AV223" s="13" t="s">
        <v>154</v>
      </c>
      <c r="AW223" s="13" t="s">
        <v>31</v>
      </c>
      <c r="AX223" s="13" t="s">
        <v>76</v>
      </c>
      <c r="AY223" s="243" t="s">
        <v>147</v>
      </c>
    </row>
    <row r="224" s="13" customFormat="1">
      <c r="A224" s="13"/>
      <c r="B224" s="232"/>
      <c r="C224" s="233"/>
      <c r="D224" s="234" t="s">
        <v>156</v>
      </c>
      <c r="E224" s="235" t="s">
        <v>1</v>
      </c>
      <c r="F224" s="236" t="s">
        <v>305</v>
      </c>
      <c r="G224" s="233"/>
      <c r="H224" s="237">
        <v>24.225000000000001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154</v>
      </c>
      <c r="AV224" s="13" t="s">
        <v>154</v>
      </c>
      <c r="AW224" s="13" t="s">
        <v>31</v>
      </c>
      <c r="AX224" s="13" t="s">
        <v>76</v>
      </c>
      <c r="AY224" s="243" t="s">
        <v>147</v>
      </c>
    </row>
    <row r="225" s="2" customFormat="1" ht="24.15" customHeight="1">
      <c r="A225" s="37"/>
      <c r="B225" s="38"/>
      <c r="C225" s="244" t="s">
        <v>310</v>
      </c>
      <c r="D225" s="244" t="s">
        <v>195</v>
      </c>
      <c r="E225" s="245" t="s">
        <v>311</v>
      </c>
      <c r="F225" s="246" t="s">
        <v>312</v>
      </c>
      <c r="G225" s="247" t="s">
        <v>152</v>
      </c>
      <c r="H225" s="248">
        <v>71.554000000000002</v>
      </c>
      <c r="I225" s="249"/>
      <c r="J225" s="250">
        <f>ROUND(I225*H225,2)</f>
        <v>0</v>
      </c>
      <c r="K225" s="251"/>
      <c r="L225" s="252"/>
      <c r="M225" s="253" t="s">
        <v>1</v>
      </c>
      <c r="N225" s="254" t="s">
        <v>42</v>
      </c>
      <c r="O225" s="90"/>
      <c r="P225" s="228">
        <f>O225*H225</f>
        <v>0</v>
      </c>
      <c r="Q225" s="228">
        <v>0.13200000000000001</v>
      </c>
      <c r="R225" s="228">
        <f>Q225*H225</f>
        <v>9.4451280000000004</v>
      </c>
      <c r="S225" s="228">
        <v>0</v>
      </c>
      <c r="T225" s="22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0" t="s">
        <v>190</v>
      </c>
      <c r="AT225" s="230" t="s">
        <v>195</v>
      </c>
      <c r="AU225" s="230" t="s">
        <v>154</v>
      </c>
      <c r="AY225" s="16" t="s">
        <v>147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6" t="s">
        <v>154</v>
      </c>
      <c r="BK225" s="231">
        <f>ROUND(I225*H225,2)</f>
        <v>0</v>
      </c>
      <c r="BL225" s="16" t="s">
        <v>153</v>
      </c>
      <c r="BM225" s="230" t="s">
        <v>313</v>
      </c>
    </row>
    <row r="226" s="13" customFormat="1">
      <c r="A226" s="13"/>
      <c r="B226" s="232"/>
      <c r="C226" s="233"/>
      <c r="D226" s="234" t="s">
        <v>156</v>
      </c>
      <c r="E226" s="235" t="s">
        <v>1</v>
      </c>
      <c r="F226" s="236" t="s">
        <v>314</v>
      </c>
      <c r="G226" s="233"/>
      <c r="H226" s="237">
        <v>69.469999999999999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154</v>
      </c>
      <c r="AV226" s="13" t="s">
        <v>154</v>
      </c>
      <c r="AW226" s="13" t="s">
        <v>31</v>
      </c>
      <c r="AX226" s="13" t="s">
        <v>84</v>
      </c>
      <c r="AY226" s="243" t="s">
        <v>147</v>
      </c>
    </row>
    <row r="227" s="13" customFormat="1">
      <c r="A227" s="13"/>
      <c r="B227" s="232"/>
      <c r="C227" s="233"/>
      <c r="D227" s="234" t="s">
        <v>156</v>
      </c>
      <c r="E227" s="233"/>
      <c r="F227" s="236" t="s">
        <v>315</v>
      </c>
      <c r="G227" s="233"/>
      <c r="H227" s="237">
        <v>71.554000000000002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154</v>
      </c>
      <c r="AV227" s="13" t="s">
        <v>154</v>
      </c>
      <c r="AW227" s="13" t="s">
        <v>4</v>
      </c>
      <c r="AX227" s="13" t="s">
        <v>84</v>
      </c>
      <c r="AY227" s="243" t="s">
        <v>147</v>
      </c>
    </row>
    <row r="228" s="12" customFormat="1" ht="22.8" customHeight="1">
      <c r="A228" s="12"/>
      <c r="B228" s="202"/>
      <c r="C228" s="203"/>
      <c r="D228" s="204" t="s">
        <v>75</v>
      </c>
      <c r="E228" s="216" t="s">
        <v>316</v>
      </c>
      <c r="F228" s="216" t="s">
        <v>317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SUM(P229:P257)</f>
        <v>0</v>
      </c>
      <c r="Q228" s="210"/>
      <c r="R228" s="211">
        <f>SUM(R229:R257)</f>
        <v>4.219829980000001</v>
      </c>
      <c r="S228" s="210"/>
      <c r="T228" s="212">
        <f>SUM(T229:T257)</f>
        <v>0.02635608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84</v>
      </c>
      <c r="AT228" s="214" t="s">
        <v>75</v>
      </c>
      <c r="AU228" s="214" t="s">
        <v>84</v>
      </c>
      <c r="AY228" s="213" t="s">
        <v>147</v>
      </c>
      <c r="BK228" s="215">
        <f>SUM(BK229:BK257)</f>
        <v>0</v>
      </c>
    </row>
    <row r="229" s="2" customFormat="1" ht="33" customHeight="1">
      <c r="A229" s="37"/>
      <c r="B229" s="38"/>
      <c r="C229" s="218" t="s">
        <v>318</v>
      </c>
      <c r="D229" s="218" t="s">
        <v>149</v>
      </c>
      <c r="E229" s="219" t="s">
        <v>319</v>
      </c>
      <c r="F229" s="220" t="s">
        <v>320</v>
      </c>
      <c r="G229" s="221" t="s">
        <v>152</v>
      </c>
      <c r="H229" s="222">
        <v>5.7599999999999998</v>
      </c>
      <c r="I229" s="223"/>
      <c r="J229" s="224">
        <f>ROUND(I229*H229,2)</f>
        <v>0</v>
      </c>
      <c r="K229" s="225"/>
      <c r="L229" s="43"/>
      <c r="M229" s="226" t="s">
        <v>1</v>
      </c>
      <c r="N229" s="227" t="s">
        <v>42</v>
      </c>
      <c r="O229" s="90"/>
      <c r="P229" s="228">
        <f>O229*H229</f>
        <v>0</v>
      </c>
      <c r="Q229" s="228">
        <v>0.0065599999999999999</v>
      </c>
      <c r="R229" s="228">
        <f>Q229*H229</f>
        <v>0.037785599999999996</v>
      </c>
      <c r="S229" s="228">
        <v>0</v>
      </c>
      <c r="T229" s="22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0" t="s">
        <v>153</v>
      </c>
      <c r="AT229" s="230" t="s">
        <v>149</v>
      </c>
      <c r="AU229" s="230" t="s">
        <v>154</v>
      </c>
      <c r="AY229" s="16" t="s">
        <v>147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6" t="s">
        <v>154</v>
      </c>
      <c r="BK229" s="231">
        <f>ROUND(I229*H229,2)</f>
        <v>0</v>
      </c>
      <c r="BL229" s="16" t="s">
        <v>153</v>
      </c>
      <c r="BM229" s="230" t="s">
        <v>321</v>
      </c>
    </row>
    <row r="230" s="13" customFormat="1">
      <c r="A230" s="13"/>
      <c r="B230" s="232"/>
      <c r="C230" s="233"/>
      <c r="D230" s="234" t="s">
        <v>156</v>
      </c>
      <c r="E230" s="235" t="s">
        <v>1</v>
      </c>
      <c r="F230" s="236" t="s">
        <v>322</v>
      </c>
      <c r="G230" s="233"/>
      <c r="H230" s="237">
        <v>5.7599999999999998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156</v>
      </c>
      <c r="AU230" s="243" t="s">
        <v>154</v>
      </c>
      <c r="AV230" s="13" t="s">
        <v>154</v>
      </c>
      <c r="AW230" s="13" t="s">
        <v>31</v>
      </c>
      <c r="AX230" s="13" t="s">
        <v>76</v>
      </c>
      <c r="AY230" s="243" t="s">
        <v>147</v>
      </c>
    </row>
    <row r="231" s="2" customFormat="1" ht="24.15" customHeight="1">
      <c r="A231" s="37"/>
      <c r="B231" s="38"/>
      <c r="C231" s="218" t="s">
        <v>323</v>
      </c>
      <c r="D231" s="218" t="s">
        <v>149</v>
      </c>
      <c r="E231" s="219" t="s">
        <v>324</v>
      </c>
      <c r="F231" s="220" t="s">
        <v>325</v>
      </c>
      <c r="G231" s="221" t="s">
        <v>152</v>
      </c>
      <c r="H231" s="222">
        <v>24.800000000000001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42</v>
      </c>
      <c r="O231" s="90"/>
      <c r="P231" s="228">
        <f>O231*H231</f>
        <v>0</v>
      </c>
      <c r="Q231" s="228">
        <v>0.0065599999999999999</v>
      </c>
      <c r="R231" s="228">
        <f>Q231*H231</f>
        <v>0.162688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153</v>
      </c>
      <c r="AT231" s="230" t="s">
        <v>149</v>
      </c>
      <c r="AU231" s="230" t="s">
        <v>154</v>
      </c>
      <c r="AY231" s="16" t="s">
        <v>147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154</v>
      </c>
      <c r="BK231" s="231">
        <f>ROUND(I231*H231,2)</f>
        <v>0</v>
      </c>
      <c r="BL231" s="16" t="s">
        <v>153</v>
      </c>
      <c r="BM231" s="230" t="s">
        <v>326</v>
      </c>
    </row>
    <row r="232" s="13" customFormat="1">
      <c r="A232" s="13"/>
      <c r="B232" s="232"/>
      <c r="C232" s="233"/>
      <c r="D232" s="234" t="s">
        <v>156</v>
      </c>
      <c r="E232" s="235" t="s">
        <v>1</v>
      </c>
      <c r="F232" s="236" t="s">
        <v>244</v>
      </c>
      <c r="G232" s="233"/>
      <c r="H232" s="237">
        <v>24.800000000000001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154</v>
      </c>
      <c r="AV232" s="13" t="s">
        <v>154</v>
      </c>
      <c r="AW232" s="13" t="s">
        <v>31</v>
      </c>
      <c r="AX232" s="13" t="s">
        <v>76</v>
      </c>
      <c r="AY232" s="243" t="s">
        <v>147</v>
      </c>
    </row>
    <row r="233" s="2" customFormat="1" ht="24.15" customHeight="1">
      <c r="A233" s="37"/>
      <c r="B233" s="38"/>
      <c r="C233" s="218" t="s">
        <v>327</v>
      </c>
      <c r="D233" s="218" t="s">
        <v>149</v>
      </c>
      <c r="E233" s="219" t="s">
        <v>328</v>
      </c>
      <c r="F233" s="220" t="s">
        <v>329</v>
      </c>
      <c r="G233" s="221" t="s">
        <v>330</v>
      </c>
      <c r="H233" s="222">
        <v>24</v>
      </c>
      <c r="I233" s="223"/>
      <c r="J233" s="224">
        <f>ROUND(I233*H233,2)</f>
        <v>0</v>
      </c>
      <c r="K233" s="225"/>
      <c r="L233" s="43"/>
      <c r="M233" s="226" t="s">
        <v>1</v>
      </c>
      <c r="N233" s="227" t="s">
        <v>42</v>
      </c>
      <c r="O233" s="90"/>
      <c r="P233" s="228">
        <f>O233*H233</f>
        <v>0</v>
      </c>
      <c r="Q233" s="228">
        <v>0.010699999999999999</v>
      </c>
      <c r="R233" s="228">
        <f>Q233*H233</f>
        <v>0.25679999999999997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153</v>
      </c>
      <c r="AT233" s="230" t="s">
        <v>149</v>
      </c>
      <c r="AU233" s="230" t="s">
        <v>154</v>
      </c>
      <c r="AY233" s="16" t="s">
        <v>147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154</v>
      </c>
      <c r="BK233" s="231">
        <f>ROUND(I233*H233,2)</f>
        <v>0</v>
      </c>
      <c r="BL233" s="16" t="s">
        <v>153</v>
      </c>
      <c r="BM233" s="230" t="s">
        <v>331</v>
      </c>
    </row>
    <row r="234" s="13" customFormat="1">
      <c r="A234" s="13"/>
      <c r="B234" s="232"/>
      <c r="C234" s="233"/>
      <c r="D234" s="234" t="s">
        <v>156</v>
      </c>
      <c r="E234" s="235" t="s">
        <v>1</v>
      </c>
      <c r="F234" s="236" t="s">
        <v>332</v>
      </c>
      <c r="G234" s="233"/>
      <c r="H234" s="237">
        <v>24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156</v>
      </c>
      <c r="AU234" s="243" t="s">
        <v>154</v>
      </c>
      <c r="AV234" s="13" t="s">
        <v>154</v>
      </c>
      <c r="AW234" s="13" t="s">
        <v>31</v>
      </c>
      <c r="AX234" s="13" t="s">
        <v>76</v>
      </c>
      <c r="AY234" s="243" t="s">
        <v>147</v>
      </c>
    </row>
    <row r="235" s="2" customFormat="1" ht="24.15" customHeight="1">
      <c r="A235" s="37"/>
      <c r="B235" s="38"/>
      <c r="C235" s="218" t="s">
        <v>333</v>
      </c>
      <c r="D235" s="218" t="s">
        <v>149</v>
      </c>
      <c r="E235" s="219" t="s">
        <v>334</v>
      </c>
      <c r="F235" s="220" t="s">
        <v>335</v>
      </c>
      <c r="G235" s="221" t="s">
        <v>330</v>
      </c>
      <c r="H235" s="222">
        <v>2</v>
      </c>
      <c r="I235" s="223"/>
      <c r="J235" s="224">
        <f>ROUND(I235*H235,2)</f>
        <v>0</v>
      </c>
      <c r="K235" s="225"/>
      <c r="L235" s="43"/>
      <c r="M235" s="226" t="s">
        <v>1</v>
      </c>
      <c r="N235" s="227" t="s">
        <v>42</v>
      </c>
      <c r="O235" s="90"/>
      <c r="P235" s="228">
        <f>O235*H235</f>
        <v>0</v>
      </c>
      <c r="Q235" s="228">
        <v>0.043799999999999999</v>
      </c>
      <c r="R235" s="228">
        <f>Q235*H235</f>
        <v>0.087599999999999997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153</v>
      </c>
      <c r="AT235" s="230" t="s">
        <v>149</v>
      </c>
      <c r="AU235" s="230" t="s">
        <v>154</v>
      </c>
      <c r="AY235" s="16" t="s">
        <v>147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154</v>
      </c>
      <c r="BK235" s="231">
        <f>ROUND(I235*H235,2)</f>
        <v>0</v>
      </c>
      <c r="BL235" s="16" t="s">
        <v>153</v>
      </c>
      <c r="BM235" s="230" t="s">
        <v>336</v>
      </c>
    </row>
    <row r="236" s="13" customFormat="1">
      <c r="A236" s="13"/>
      <c r="B236" s="232"/>
      <c r="C236" s="233"/>
      <c r="D236" s="234" t="s">
        <v>156</v>
      </c>
      <c r="E236" s="235" t="s">
        <v>1</v>
      </c>
      <c r="F236" s="236" t="s">
        <v>337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156</v>
      </c>
      <c r="AU236" s="243" t="s">
        <v>154</v>
      </c>
      <c r="AV236" s="13" t="s">
        <v>154</v>
      </c>
      <c r="AW236" s="13" t="s">
        <v>31</v>
      </c>
      <c r="AX236" s="13" t="s">
        <v>76</v>
      </c>
      <c r="AY236" s="243" t="s">
        <v>147</v>
      </c>
    </row>
    <row r="237" s="2" customFormat="1" ht="24.15" customHeight="1">
      <c r="A237" s="37"/>
      <c r="B237" s="38"/>
      <c r="C237" s="218" t="s">
        <v>338</v>
      </c>
      <c r="D237" s="218" t="s">
        <v>149</v>
      </c>
      <c r="E237" s="219" t="s">
        <v>339</v>
      </c>
      <c r="F237" s="220" t="s">
        <v>340</v>
      </c>
      <c r="G237" s="221" t="s">
        <v>330</v>
      </c>
      <c r="H237" s="222">
        <v>5</v>
      </c>
      <c r="I237" s="223"/>
      <c r="J237" s="224">
        <f>ROUND(I237*H237,2)</f>
        <v>0</v>
      </c>
      <c r="K237" s="225"/>
      <c r="L237" s="43"/>
      <c r="M237" s="226" t="s">
        <v>1</v>
      </c>
      <c r="N237" s="227" t="s">
        <v>42</v>
      </c>
      <c r="O237" s="90"/>
      <c r="P237" s="228">
        <f>O237*H237</f>
        <v>0</v>
      </c>
      <c r="Q237" s="228">
        <v>0.1658</v>
      </c>
      <c r="R237" s="228">
        <f>Q237*H237</f>
        <v>0.82899999999999996</v>
      </c>
      <c r="S237" s="228">
        <v>0</v>
      </c>
      <c r="T237" s="22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0" t="s">
        <v>153</v>
      </c>
      <c r="AT237" s="230" t="s">
        <v>149</v>
      </c>
      <c r="AU237" s="230" t="s">
        <v>154</v>
      </c>
      <c r="AY237" s="16" t="s">
        <v>147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6" t="s">
        <v>154</v>
      </c>
      <c r="BK237" s="231">
        <f>ROUND(I237*H237,2)</f>
        <v>0</v>
      </c>
      <c r="BL237" s="16" t="s">
        <v>153</v>
      </c>
      <c r="BM237" s="230" t="s">
        <v>341</v>
      </c>
    </row>
    <row r="238" s="13" customFormat="1">
      <c r="A238" s="13"/>
      <c r="B238" s="232"/>
      <c r="C238" s="233"/>
      <c r="D238" s="234" t="s">
        <v>156</v>
      </c>
      <c r="E238" s="235" t="s">
        <v>1</v>
      </c>
      <c r="F238" s="236" t="s">
        <v>342</v>
      </c>
      <c r="G238" s="233"/>
      <c r="H238" s="237">
        <v>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154</v>
      </c>
      <c r="AV238" s="13" t="s">
        <v>154</v>
      </c>
      <c r="AW238" s="13" t="s">
        <v>31</v>
      </c>
      <c r="AX238" s="13" t="s">
        <v>76</v>
      </c>
      <c r="AY238" s="243" t="s">
        <v>147</v>
      </c>
    </row>
    <row r="239" s="13" customFormat="1">
      <c r="A239" s="13"/>
      <c r="B239" s="232"/>
      <c r="C239" s="233"/>
      <c r="D239" s="234" t="s">
        <v>156</v>
      </c>
      <c r="E239" s="235" t="s">
        <v>1</v>
      </c>
      <c r="F239" s="236" t="s">
        <v>343</v>
      </c>
      <c r="G239" s="233"/>
      <c r="H239" s="237">
        <v>4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156</v>
      </c>
      <c r="AU239" s="243" t="s">
        <v>154</v>
      </c>
      <c r="AV239" s="13" t="s">
        <v>154</v>
      </c>
      <c r="AW239" s="13" t="s">
        <v>31</v>
      </c>
      <c r="AX239" s="13" t="s">
        <v>76</v>
      </c>
      <c r="AY239" s="243" t="s">
        <v>147</v>
      </c>
    </row>
    <row r="240" s="2" customFormat="1" ht="24.15" customHeight="1">
      <c r="A240" s="37"/>
      <c r="B240" s="38"/>
      <c r="C240" s="218" t="s">
        <v>344</v>
      </c>
      <c r="D240" s="218" t="s">
        <v>149</v>
      </c>
      <c r="E240" s="219" t="s">
        <v>345</v>
      </c>
      <c r="F240" s="220" t="s">
        <v>346</v>
      </c>
      <c r="G240" s="221" t="s">
        <v>152</v>
      </c>
      <c r="H240" s="222">
        <v>48.192999999999998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42</v>
      </c>
      <c r="O240" s="90"/>
      <c r="P240" s="228">
        <f>O240*H240</f>
        <v>0</v>
      </c>
      <c r="Q240" s="228">
        <v>0.034680000000000002</v>
      </c>
      <c r="R240" s="228">
        <f>Q240*H240</f>
        <v>1.6713332400000001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153</v>
      </c>
      <c r="AT240" s="230" t="s">
        <v>149</v>
      </c>
      <c r="AU240" s="230" t="s">
        <v>154</v>
      </c>
      <c r="AY240" s="16" t="s">
        <v>147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154</v>
      </c>
      <c r="BK240" s="231">
        <f>ROUND(I240*H240,2)</f>
        <v>0</v>
      </c>
      <c r="BL240" s="16" t="s">
        <v>153</v>
      </c>
      <c r="BM240" s="230" t="s">
        <v>347</v>
      </c>
    </row>
    <row r="241" s="13" customFormat="1">
      <c r="A241" s="13"/>
      <c r="B241" s="232"/>
      <c r="C241" s="233"/>
      <c r="D241" s="234" t="s">
        <v>156</v>
      </c>
      <c r="E241" s="235" t="s">
        <v>1</v>
      </c>
      <c r="F241" s="236" t="s">
        <v>348</v>
      </c>
      <c r="G241" s="233"/>
      <c r="H241" s="237">
        <v>47.637999999999998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156</v>
      </c>
      <c r="AU241" s="243" t="s">
        <v>154</v>
      </c>
      <c r="AV241" s="13" t="s">
        <v>154</v>
      </c>
      <c r="AW241" s="13" t="s">
        <v>31</v>
      </c>
      <c r="AX241" s="13" t="s">
        <v>76</v>
      </c>
      <c r="AY241" s="243" t="s">
        <v>147</v>
      </c>
    </row>
    <row r="242" s="13" customFormat="1">
      <c r="A242" s="13"/>
      <c r="B242" s="232"/>
      <c r="C242" s="233"/>
      <c r="D242" s="234" t="s">
        <v>156</v>
      </c>
      <c r="E242" s="235" t="s">
        <v>1</v>
      </c>
      <c r="F242" s="236" t="s">
        <v>349</v>
      </c>
      <c r="G242" s="233"/>
      <c r="H242" s="237">
        <v>0.55500000000000005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154</v>
      </c>
      <c r="AV242" s="13" t="s">
        <v>154</v>
      </c>
      <c r="AW242" s="13" t="s">
        <v>31</v>
      </c>
      <c r="AX242" s="13" t="s">
        <v>76</v>
      </c>
      <c r="AY242" s="243" t="s">
        <v>147</v>
      </c>
    </row>
    <row r="243" s="2" customFormat="1" ht="16.5" customHeight="1">
      <c r="A243" s="37"/>
      <c r="B243" s="38"/>
      <c r="C243" s="218" t="s">
        <v>350</v>
      </c>
      <c r="D243" s="218" t="s">
        <v>149</v>
      </c>
      <c r="E243" s="219" t="s">
        <v>351</v>
      </c>
      <c r="F243" s="220" t="s">
        <v>352</v>
      </c>
      <c r="G243" s="221" t="s">
        <v>152</v>
      </c>
      <c r="H243" s="222">
        <v>210.75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42</v>
      </c>
      <c r="O243" s="90"/>
      <c r="P243" s="228">
        <f>O243*H243</f>
        <v>0</v>
      </c>
      <c r="Q243" s="228">
        <v>0.00098999999999999999</v>
      </c>
      <c r="R243" s="228">
        <f>Q243*H243</f>
        <v>0.20864250000000001</v>
      </c>
      <c r="S243" s="228">
        <v>6.0000000000000002E-05</v>
      </c>
      <c r="T243" s="229">
        <f>S243*H243</f>
        <v>0.012645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153</v>
      </c>
      <c r="AT243" s="230" t="s">
        <v>149</v>
      </c>
      <c r="AU243" s="230" t="s">
        <v>154</v>
      </c>
      <c r="AY243" s="16" t="s">
        <v>147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154</v>
      </c>
      <c r="BK243" s="231">
        <f>ROUND(I243*H243,2)</f>
        <v>0</v>
      </c>
      <c r="BL243" s="16" t="s">
        <v>153</v>
      </c>
      <c r="BM243" s="230" t="s">
        <v>353</v>
      </c>
    </row>
    <row r="244" s="13" customFormat="1">
      <c r="A244" s="13"/>
      <c r="B244" s="232"/>
      <c r="C244" s="233"/>
      <c r="D244" s="234" t="s">
        <v>156</v>
      </c>
      <c r="E244" s="235" t="s">
        <v>1</v>
      </c>
      <c r="F244" s="236" t="s">
        <v>354</v>
      </c>
      <c r="G244" s="233"/>
      <c r="H244" s="237">
        <v>196.94999999999999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156</v>
      </c>
      <c r="AU244" s="243" t="s">
        <v>154</v>
      </c>
      <c r="AV244" s="13" t="s">
        <v>154</v>
      </c>
      <c r="AW244" s="13" t="s">
        <v>31</v>
      </c>
      <c r="AX244" s="13" t="s">
        <v>76</v>
      </c>
      <c r="AY244" s="243" t="s">
        <v>147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355</v>
      </c>
      <c r="G245" s="233"/>
      <c r="H245" s="237">
        <v>13.800000000000001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154</v>
      </c>
      <c r="AV245" s="13" t="s">
        <v>154</v>
      </c>
      <c r="AW245" s="13" t="s">
        <v>31</v>
      </c>
      <c r="AX245" s="13" t="s">
        <v>76</v>
      </c>
      <c r="AY245" s="243" t="s">
        <v>147</v>
      </c>
    </row>
    <row r="246" s="2" customFormat="1" ht="16.5" customHeight="1">
      <c r="A246" s="37"/>
      <c r="B246" s="38"/>
      <c r="C246" s="218" t="s">
        <v>356</v>
      </c>
      <c r="D246" s="218" t="s">
        <v>149</v>
      </c>
      <c r="E246" s="219" t="s">
        <v>357</v>
      </c>
      <c r="F246" s="220" t="s">
        <v>358</v>
      </c>
      <c r="G246" s="221" t="s">
        <v>152</v>
      </c>
      <c r="H246" s="222">
        <v>228.518</v>
      </c>
      <c r="I246" s="223"/>
      <c r="J246" s="224">
        <f>ROUND(I246*H246,2)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0.00198</v>
      </c>
      <c r="R246" s="228">
        <f>Q246*H246</f>
        <v>0.45246564</v>
      </c>
      <c r="S246" s="228">
        <v>6.0000000000000002E-05</v>
      </c>
      <c r="T246" s="229">
        <f>S246*H246</f>
        <v>0.013711080000000001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153</v>
      </c>
      <c r="AT246" s="230" t="s">
        <v>149</v>
      </c>
      <c r="AU246" s="230" t="s">
        <v>154</v>
      </c>
      <c r="AY246" s="16" t="s">
        <v>147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154</v>
      </c>
      <c r="BK246" s="231">
        <f>ROUND(I246*H246,2)</f>
        <v>0</v>
      </c>
      <c r="BL246" s="16" t="s">
        <v>153</v>
      </c>
      <c r="BM246" s="230" t="s">
        <v>359</v>
      </c>
    </row>
    <row r="247" s="13" customFormat="1">
      <c r="A247" s="13"/>
      <c r="B247" s="232"/>
      <c r="C247" s="233"/>
      <c r="D247" s="234" t="s">
        <v>156</v>
      </c>
      <c r="E247" s="235" t="s">
        <v>1</v>
      </c>
      <c r="F247" s="236" t="s">
        <v>360</v>
      </c>
      <c r="G247" s="233"/>
      <c r="H247" s="237">
        <v>109.718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156</v>
      </c>
      <c r="AU247" s="243" t="s">
        <v>154</v>
      </c>
      <c r="AV247" s="13" t="s">
        <v>154</v>
      </c>
      <c r="AW247" s="13" t="s">
        <v>31</v>
      </c>
      <c r="AX247" s="13" t="s">
        <v>76</v>
      </c>
      <c r="AY247" s="243" t="s">
        <v>147</v>
      </c>
    </row>
    <row r="248" s="13" customFormat="1">
      <c r="A248" s="13"/>
      <c r="B248" s="232"/>
      <c r="C248" s="233"/>
      <c r="D248" s="234" t="s">
        <v>156</v>
      </c>
      <c r="E248" s="235" t="s">
        <v>1</v>
      </c>
      <c r="F248" s="236" t="s">
        <v>361</v>
      </c>
      <c r="G248" s="233"/>
      <c r="H248" s="237">
        <v>118.8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156</v>
      </c>
      <c r="AU248" s="243" t="s">
        <v>154</v>
      </c>
      <c r="AV248" s="13" t="s">
        <v>154</v>
      </c>
      <c r="AW248" s="13" t="s">
        <v>31</v>
      </c>
      <c r="AX248" s="13" t="s">
        <v>76</v>
      </c>
      <c r="AY248" s="243" t="s">
        <v>147</v>
      </c>
    </row>
    <row r="249" s="2" customFormat="1" ht="24.15" customHeight="1">
      <c r="A249" s="37"/>
      <c r="B249" s="38"/>
      <c r="C249" s="218" t="s">
        <v>362</v>
      </c>
      <c r="D249" s="218" t="s">
        <v>149</v>
      </c>
      <c r="E249" s="219" t="s">
        <v>363</v>
      </c>
      <c r="F249" s="220" t="s">
        <v>364</v>
      </c>
      <c r="G249" s="221" t="s">
        <v>215</v>
      </c>
      <c r="H249" s="222">
        <v>324.48000000000002</v>
      </c>
      <c r="I249" s="223"/>
      <c r="J249" s="224">
        <f>ROUND(I249*H249,2)</f>
        <v>0</v>
      </c>
      <c r="K249" s="225"/>
      <c r="L249" s="43"/>
      <c r="M249" s="226" t="s">
        <v>1</v>
      </c>
      <c r="N249" s="227" t="s">
        <v>42</v>
      </c>
      <c r="O249" s="90"/>
      <c r="P249" s="228">
        <f>O249*H249</f>
        <v>0</v>
      </c>
      <c r="Q249" s="228">
        <v>0.0015</v>
      </c>
      <c r="R249" s="228">
        <f>Q249*H249</f>
        <v>0.48672000000000004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153</v>
      </c>
      <c r="AT249" s="230" t="s">
        <v>149</v>
      </c>
      <c r="AU249" s="230" t="s">
        <v>154</v>
      </c>
      <c r="AY249" s="16" t="s">
        <v>147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154</v>
      </c>
      <c r="BK249" s="231">
        <f>ROUND(I249*H249,2)</f>
        <v>0</v>
      </c>
      <c r="BL249" s="16" t="s">
        <v>153</v>
      </c>
      <c r="BM249" s="230" t="s">
        <v>365</v>
      </c>
    </row>
    <row r="250" s="13" customFormat="1">
      <c r="A250" s="13"/>
      <c r="B250" s="232"/>
      <c r="C250" s="233"/>
      <c r="D250" s="234" t="s">
        <v>156</v>
      </c>
      <c r="E250" s="235" t="s">
        <v>1</v>
      </c>
      <c r="F250" s="236" t="s">
        <v>366</v>
      </c>
      <c r="G250" s="233"/>
      <c r="H250" s="237">
        <v>316.48000000000002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156</v>
      </c>
      <c r="AU250" s="243" t="s">
        <v>154</v>
      </c>
      <c r="AV250" s="13" t="s">
        <v>154</v>
      </c>
      <c r="AW250" s="13" t="s">
        <v>31</v>
      </c>
      <c r="AX250" s="13" t="s">
        <v>76</v>
      </c>
      <c r="AY250" s="243" t="s">
        <v>147</v>
      </c>
    </row>
    <row r="251" s="13" customFormat="1">
      <c r="A251" s="13"/>
      <c r="B251" s="232"/>
      <c r="C251" s="233"/>
      <c r="D251" s="234" t="s">
        <v>156</v>
      </c>
      <c r="E251" s="235" t="s">
        <v>1</v>
      </c>
      <c r="F251" s="236" t="s">
        <v>367</v>
      </c>
      <c r="G251" s="233"/>
      <c r="H251" s="237">
        <v>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156</v>
      </c>
      <c r="AU251" s="243" t="s">
        <v>154</v>
      </c>
      <c r="AV251" s="13" t="s">
        <v>154</v>
      </c>
      <c r="AW251" s="13" t="s">
        <v>31</v>
      </c>
      <c r="AX251" s="13" t="s">
        <v>76</v>
      </c>
      <c r="AY251" s="243" t="s">
        <v>147</v>
      </c>
    </row>
    <row r="252" s="2" customFormat="1" ht="24.15" customHeight="1">
      <c r="A252" s="37"/>
      <c r="B252" s="38"/>
      <c r="C252" s="218" t="s">
        <v>368</v>
      </c>
      <c r="D252" s="218" t="s">
        <v>149</v>
      </c>
      <c r="E252" s="219" t="s">
        <v>369</v>
      </c>
      <c r="F252" s="220" t="s">
        <v>370</v>
      </c>
      <c r="G252" s="221" t="s">
        <v>215</v>
      </c>
      <c r="H252" s="222">
        <v>255.19</v>
      </c>
      <c r="I252" s="223"/>
      <c r="J252" s="224">
        <f>ROUND(I252*H252,2)</f>
        <v>0</v>
      </c>
      <c r="K252" s="225"/>
      <c r="L252" s="43"/>
      <c r="M252" s="226" t="s">
        <v>1</v>
      </c>
      <c r="N252" s="227" t="s">
        <v>42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153</v>
      </c>
      <c r="AT252" s="230" t="s">
        <v>149</v>
      </c>
      <c r="AU252" s="230" t="s">
        <v>154</v>
      </c>
      <c r="AY252" s="16" t="s">
        <v>147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154</v>
      </c>
      <c r="BK252" s="231">
        <f>ROUND(I252*H252,2)</f>
        <v>0</v>
      </c>
      <c r="BL252" s="16" t="s">
        <v>153</v>
      </c>
      <c r="BM252" s="230" t="s">
        <v>371</v>
      </c>
    </row>
    <row r="253" s="13" customFormat="1">
      <c r="A253" s="13"/>
      <c r="B253" s="232"/>
      <c r="C253" s="233"/>
      <c r="D253" s="234" t="s">
        <v>156</v>
      </c>
      <c r="E253" s="235" t="s">
        <v>1</v>
      </c>
      <c r="F253" s="236" t="s">
        <v>372</v>
      </c>
      <c r="G253" s="233"/>
      <c r="H253" s="237">
        <v>238.19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156</v>
      </c>
      <c r="AU253" s="243" t="s">
        <v>154</v>
      </c>
      <c r="AV253" s="13" t="s">
        <v>154</v>
      </c>
      <c r="AW253" s="13" t="s">
        <v>31</v>
      </c>
      <c r="AX253" s="13" t="s">
        <v>76</v>
      </c>
      <c r="AY253" s="243" t="s">
        <v>147</v>
      </c>
    </row>
    <row r="254" s="13" customFormat="1">
      <c r="A254" s="13"/>
      <c r="B254" s="232"/>
      <c r="C254" s="233"/>
      <c r="D254" s="234" t="s">
        <v>156</v>
      </c>
      <c r="E254" s="235" t="s">
        <v>1</v>
      </c>
      <c r="F254" s="236" t="s">
        <v>373</v>
      </c>
      <c r="G254" s="233"/>
      <c r="H254" s="237">
        <v>17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156</v>
      </c>
      <c r="AU254" s="243" t="s">
        <v>154</v>
      </c>
      <c r="AV254" s="13" t="s">
        <v>154</v>
      </c>
      <c r="AW254" s="13" t="s">
        <v>31</v>
      </c>
      <c r="AX254" s="13" t="s">
        <v>76</v>
      </c>
      <c r="AY254" s="243" t="s">
        <v>147</v>
      </c>
    </row>
    <row r="255" s="2" customFormat="1" ht="16.5" customHeight="1">
      <c r="A255" s="37"/>
      <c r="B255" s="38"/>
      <c r="C255" s="244" t="s">
        <v>374</v>
      </c>
      <c r="D255" s="244" t="s">
        <v>195</v>
      </c>
      <c r="E255" s="245" t="s">
        <v>375</v>
      </c>
      <c r="F255" s="246" t="s">
        <v>376</v>
      </c>
      <c r="G255" s="247" t="s">
        <v>215</v>
      </c>
      <c r="H255" s="248">
        <v>267.94999999999999</v>
      </c>
      <c r="I255" s="249"/>
      <c r="J255" s="250">
        <f>ROUND(I255*H255,2)</f>
        <v>0</v>
      </c>
      <c r="K255" s="251"/>
      <c r="L255" s="252"/>
      <c r="M255" s="253" t="s">
        <v>1</v>
      </c>
      <c r="N255" s="254" t="s">
        <v>42</v>
      </c>
      <c r="O255" s="90"/>
      <c r="P255" s="228">
        <f>O255*H255</f>
        <v>0</v>
      </c>
      <c r="Q255" s="228">
        <v>0.00010000000000000001</v>
      </c>
      <c r="R255" s="228">
        <f>Q255*H255</f>
        <v>0.026794999999999999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190</v>
      </c>
      <c r="AT255" s="230" t="s">
        <v>195</v>
      </c>
      <c r="AU255" s="230" t="s">
        <v>154</v>
      </c>
      <c r="AY255" s="16" t="s">
        <v>147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154</v>
      </c>
      <c r="BK255" s="231">
        <f>ROUND(I255*H255,2)</f>
        <v>0</v>
      </c>
      <c r="BL255" s="16" t="s">
        <v>153</v>
      </c>
      <c r="BM255" s="230" t="s">
        <v>377</v>
      </c>
    </row>
    <row r="256" s="13" customFormat="1">
      <c r="A256" s="13"/>
      <c r="B256" s="232"/>
      <c r="C256" s="233"/>
      <c r="D256" s="234" t="s">
        <v>156</v>
      </c>
      <c r="E256" s="235" t="s">
        <v>1</v>
      </c>
      <c r="F256" s="236" t="s">
        <v>378</v>
      </c>
      <c r="G256" s="233"/>
      <c r="H256" s="237">
        <v>255.19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156</v>
      </c>
      <c r="AU256" s="243" t="s">
        <v>154</v>
      </c>
      <c r="AV256" s="13" t="s">
        <v>154</v>
      </c>
      <c r="AW256" s="13" t="s">
        <v>31</v>
      </c>
      <c r="AX256" s="13" t="s">
        <v>84</v>
      </c>
      <c r="AY256" s="243" t="s">
        <v>147</v>
      </c>
    </row>
    <row r="257" s="13" customFormat="1">
      <c r="A257" s="13"/>
      <c r="B257" s="232"/>
      <c r="C257" s="233"/>
      <c r="D257" s="234" t="s">
        <v>156</v>
      </c>
      <c r="E257" s="233"/>
      <c r="F257" s="236" t="s">
        <v>379</v>
      </c>
      <c r="G257" s="233"/>
      <c r="H257" s="237">
        <v>267.94999999999999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156</v>
      </c>
      <c r="AU257" s="243" t="s">
        <v>154</v>
      </c>
      <c r="AV257" s="13" t="s">
        <v>154</v>
      </c>
      <c r="AW257" s="13" t="s">
        <v>4</v>
      </c>
      <c r="AX257" s="13" t="s">
        <v>84</v>
      </c>
      <c r="AY257" s="243" t="s">
        <v>147</v>
      </c>
    </row>
    <row r="258" s="12" customFormat="1" ht="22.8" customHeight="1">
      <c r="A258" s="12"/>
      <c r="B258" s="202"/>
      <c r="C258" s="203"/>
      <c r="D258" s="204" t="s">
        <v>75</v>
      </c>
      <c r="E258" s="216" t="s">
        <v>380</v>
      </c>
      <c r="F258" s="216" t="s">
        <v>381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SUM(P259:P443)</f>
        <v>0</v>
      </c>
      <c r="Q258" s="210"/>
      <c r="R258" s="211">
        <f>SUM(R259:R443)</f>
        <v>92.05699949000001</v>
      </c>
      <c r="S258" s="210"/>
      <c r="T258" s="212">
        <f>SUM(T259:T443)</f>
        <v>0.006914420000000001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84</v>
      </c>
      <c r="AT258" s="214" t="s">
        <v>75</v>
      </c>
      <c r="AU258" s="214" t="s">
        <v>84</v>
      </c>
      <c r="AY258" s="213" t="s">
        <v>147</v>
      </c>
      <c r="BK258" s="215">
        <f>SUM(BK259:BK443)</f>
        <v>0</v>
      </c>
    </row>
    <row r="259" s="2" customFormat="1" ht="24.15" customHeight="1">
      <c r="A259" s="37"/>
      <c r="B259" s="38"/>
      <c r="C259" s="218" t="s">
        <v>382</v>
      </c>
      <c r="D259" s="218" t="s">
        <v>149</v>
      </c>
      <c r="E259" s="219" t="s">
        <v>383</v>
      </c>
      <c r="F259" s="220" t="s">
        <v>384</v>
      </c>
      <c r="G259" s="221" t="s">
        <v>152</v>
      </c>
      <c r="H259" s="222">
        <v>358.899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42</v>
      </c>
      <c r="O259" s="90"/>
      <c r="P259" s="228">
        <f>O259*H259</f>
        <v>0</v>
      </c>
      <c r="Q259" s="228">
        <v>0.00013999999999999999</v>
      </c>
      <c r="R259" s="228">
        <f>Q259*H259</f>
        <v>0.050245859999999996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153</v>
      </c>
      <c r="AT259" s="230" t="s">
        <v>149</v>
      </c>
      <c r="AU259" s="230" t="s">
        <v>154</v>
      </c>
      <c r="AY259" s="16" t="s">
        <v>147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154</v>
      </c>
      <c r="BK259" s="231">
        <f>ROUND(I259*H259,2)</f>
        <v>0</v>
      </c>
      <c r="BL259" s="16" t="s">
        <v>153</v>
      </c>
      <c r="BM259" s="230" t="s">
        <v>385</v>
      </c>
    </row>
    <row r="260" s="13" customFormat="1">
      <c r="A260" s="13"/>
      <c r="B260" s="232"/>
      <c r="C260" s="233"/>
      <c r="D260" s="234" t="s">
        <v>156</v>
      </c>
      <c r="E260" s="235" t="s">
        <v>1</v>
      </c>
      <c r="F260" s="236" t="s">
        <v>386</v>
      </c>
      <c r="G260" s="233"/>
      <c r="H260" s="237">
        <v>358.899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156</v>
      </c>
      <c r="AU260" s="243" t="s">
        <v>154</v>
      </c>
      <c r="AV260" s="13" t="s">
        <v>154</v>
      </c>
      <c r="AW260" s="13" t="s">
        <v>31</v>
      </c>
      <c r="AX260" s="13" t="s">
        <v>76</v>
      </c>
      <c r="AY260" s="243" t="s">
        <v>147</v>
      </c>
    </row>
    <row r="261" s="2" customFormat="1" ht="49.05" customHeight="1">
      <c r="A261" s="37"/>
      <c r="B261" s="38"/>
      <c r="C261" s="218" t="s">
        <v>387</v>
      </c>
      <c r="D261" s="218" t="s">
        <v>149</v>
      </c>
      <c r="E261" s="219" t="s">
        <v>388</v>
      </c>
      <c r="F261" s="220" t="s">
        <v>389</v>
      </c>
      <c r="G261" s="221" t="s">
        <v>152</v>
      </c>
      <c r="H261" s="222">
        <v>381.39100000000002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42</v>
      </c>
      <c r="O261" s="90"/>
      <c r="P261" s="228">
        <f>O261*H261</f>
        <v>0</v>
      </c>
      <c r="Q261" s="228">
        <v>0.011390000000000001</v>
      </c>
      <c r="R261" s="228">
        <f>Q261*H261</f>
        <v>4.3440434900000007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153</v>
      </c>
      <c r="AT261" s="230" t="s">
        <v>149</v>
      </c>
      <c r="AU261" s="230" t="s">
        <v>154</v>
      </c>
      <c r="AY261" s="16" t="s">
        <v>147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154</v>
      </c>
      <c r="BK261" s="231">
        <f>ROUND(I261*H261,2)</f>
        <v>0</v>
      </c>
      <c r="BL261" s="16" t="s">
        <v>153</v>
      </c>
      <c r="BM261" s="230" t="s">
        <v>390</v>
      </c>
    </row>
    <row r="262" s="13" customFormat="1">
      <c r="A262" s="13"/>
      <c r="B262" s="232"/>
      <c r="C262" s="233"/>
      <c r="D262" s="234" t="s">
        <v>156</v>
      </c>
      <c r="E262" s="235" t="s">
        <v>1</v>
      </c>
      <c r="F262" s="236" t="s">
        <v>391</v>
      </c>
      <c r="G262" s="233"/>
      <c r="H262" s="237">
        <v>381.39100000000002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156</v>
      </c>
      <c r="AU262" s="243" t="s">
        <v>154</v>
      </c>
      <c r="AV262" s="13" t="s">
        <v>154</v>
      </c>
      <c r="AW262" s="13" t="s">
        <v>31</v>
      </c>
      <c r="AX262" s="13" t="s">
        <v>76</v>
      </c>
      <c r="AY262" s="243" t="s">
        <v>147</v>
      </c>
    </row>
    <row r="263" s="2" customFormat="1" ht="24.15" customHeight="1">
      <c r="A263" s="37"/>
      <c r="B263" s="38"/>
      <c r="C263" s="244" t="s">
        <v>392</v>
      </c>
      <c r="D263" s="244" t="s">
        <v>195</v>
      </c>
      <c r="E263" s="245" t="s">
        <v>393</v>
      </c>
      <c r="F263" s="246" t="s">
        <v>394</v>
      </c>
      <c r="G263" s="247" t="s">
        <v>152</v>
      </c>
      <c r="H263" s="248">
        <v>400.46100000000001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42</v>
      </c>
      <c r="O263" s="90"/>
      <c r="P263" s="228">
        <f>O263*H263</f>
        <v>0</v>
      </c>
      <c r="Q263" s="228">
        <v>0.0089999999999999993</v>
      </c>
      <c r="R263" s="228">
        <f>Q263*H263</f>
        <v>3.604149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190</v>
      </c>
      <c r="AT263" s="230" t="s">
        <v>195</v>
      </c>
      <c r="AU263" s="230" t="s">
        <v>154</v>
      </c>
      <c r="AY263" s="16" t="s">
        <v>147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154</v>
      </c>
      <c r="BK263" s="231">
        <f>ROUND(I263*H263,2)</f>
        <v>0</v>
      </c>
      <c r="BL263" s="16" t="s">
        <v>153</v>
      </c>
      <c r="BM263" s="230" t="s">
        <v>395</v>
      </c>
    </row>
    <row r="264" s="13" customFormat="1">
      <c r="A264" s="13"/>
      <c r="B264" s="232"/>
      <c r="C264" s="233"/>
      <c r="D264" s="234" t="s">
        <v>156</v>
      </c>
      <c r="E264" s="235" t="s">
        <v>1</v>
      </c>
      <c r="F264" s="236" t="s">
        <v>396</v>
      </c>
      <c r="G264" s="233"/>
      <c r="H264" s="237">
        <v>381.39100000000002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154</v>
      </c>
      <c r="AV264" s="13" t="s">
        <v>154</v>
      </c>
      <c r="AW264" s="13" t="s">
        <v>31</v>
      </c>
      <c r="AX264" s="13" t="s">
        <v>84</v>
      </c>
      <c r="AY264" s="243" t="s">
        <v>147</v>
      </c>
    </row>
    <row r="265" s="13" customFormat="1">
      <c r="A265" s="13"/>
      <c r="B265" s="232"/>
      <c r="C265" s="233"/>
      <c r="D265" s="234" t="s">
        <v>156</v>
      </c>
      <c r="E265" s="233"/>
      <c r="F265" s="236" t="s">
        <v>397</v>
      </c>
      <c r="G265" s="233"/>
      <c r="H265" s="237">
        <v>400.46100000000001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154</v>
      </c>
      <c r="AV265" s="13" t="s">
        <v>154</v>
      </c>
      <c r="AW265" s="13" t="s">
        <v>4</v>
      </c>
      <c r="AX265" s="13" t="s">
        <v>84</v>
      </c>
      <c r="AY265" s="243" t="s">
        <v>147</v>
      </c>
    </row>
    <row r="266" s="2" customFormat="1" ht="24.15" customHeight="1">
      <c r="A266" s="37"/>
      <c r="B266" s="38"/>
      <c r="C266" s="218" t="s">
        <v>398</v>
      </c>
      <c r="D266" s="218" t="s">
        <v>149</v>
      </c>
      <c r="E266" s="219" t="s">
        <v>399</v>
      </c>
      <c r="F266" s="220" t="s">
        <v>400</v>
      </c>
      <c r="G266" s="221" t="s">
        <v>152</v>
      </c>
      <c r="H266" s="222">
        <v>358.899</v>
      </c>
      <c r="I266" s="223"/>
      <c r="J266" s="224">
        <f>ROUND(I266*H266,2)</f>
        <v>0</v>
      </c>
      <c r="K266" s="225"/>
      <c r="L266" s="43"/>
      <c r="M266" s="226" t="s">
        <v>1</v>
      </c>
      <c r="N266" s="227" t="s">
        <v>42</v>
      </c>
      <c r="O266" s="90"/>
      <c r="P266" s="228">
        <f>O266*H266</f>
        <v>0</v>
      </c>
      <c r="Q266" s="228">
        <v>0.0033600000000000001</v>
      </c>
      <c r="R266" s="228">
        <f>Q266*H266</f>
        <v>1.2059006400000001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153</v>
      </c>
      <c r="AT266" s="230" t="s">
        <v>149</v>
      </c>
      <c r="AU266" s="230" t="s">
        <v>154</v>
      </c>
      <c r="AY266" s="16" t="s">
        <v>147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154</v>
      </c>
      <c r="BK266" s="231">
        <f>ROUND(I266*H266,2)</f>
        <v>0</v>
      </c>
      <c r="BL266" s="16" t="s">
        <v>153</v>
      </c>
      <c r="BM266" s="230" t="s">
        <v>401</v>
      </c>
    </row>
    <row r="267" s="13" customFormat="1">
      <c r="A267" s="13"/>
      <c r="B267" s="232"/>
      <c r="C267" s="233"/>
      <c r="D267" s="234" t="s">
        <v>156</v>
      </c>
      <c r="E267" s="235" t="s">
        <v>1</v>
      </c>
      <c r="F267" s="236" t="s">
        <v>386</v>
      </c>
      <c r="G267" s="233"/>
      <c r="H267" s="237">
        <v>358.899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156</v>
      </c>
      <c r="AU267" s="243" t="s">
        <v>154</v>
      </c>
      <c r="AV267" s="13" t="s">
        <v>154</v>
      </c>
      <c r="AW267" s="13" t="s">
        <v>31</v>
      </c>
      <c r="AX267" s="13" t="s">
        <v>76</v>
      </c>
      <c r="AY267" s="243" t="s">
        <v>147</v>
      </c>
    </row>
    <row r="268" s="2" customFormat="1" ht="24.15" customHeight="1">
      <c r="A268" s="37"/>
      <c r="B268" s="38"/>
      <c r="C268" s="218" t="s">
        <v>402</v>
      </c>
      <c r="D268" s="218" t="s">
        <v>149</v>
      </c>
      <c r="E268" s="219" t="s">
        <v>403</v>
      </c>
      <c r="F268" s="220" t="s">
        <v>404</v>
      </c>
      <c r="G268" s="221" t="s">
        <v>152</v>
      </c>
      <c r="H268" s="222">
        <v>42.466000000000001</v>
      </c>
      <c r="I268" s="223"/>
      <c r="J268" s="224">
        <f>ROUND(I268*H268,2)</f>
        <v>0</v>
      </c>
      <c r="K268" s="225"/>
      <c r="L268" s="43"/>
      <c r="M268" s="226" t="s">
        <v>1</v>
      </c>
      <c r="N268" s="227" t="s">
        <v>42</v>
      </c>
      <c r="O268" s="90"/>
      <c r="P268" s="228">
        <f>O268*H268</f>
        <v>0</v>
      </c>
      <c r="Q268" s="228">
        <v>0.0089999999999999993</v>
      </c>
      <c r="R268" s="228">
        <f>Q268*H268</f>
        <v>0.38219399999999998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153</v>
      </c>
      <c r="AT268" s="230" t="s">
        <v>149</v>
      </c>
      <c r="AU268" s="230" t="s">
        <v>154</v>
      </c>
      <c r="AY268" s="16" t="s">
        <v>147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154</v>
      </c>
      <c r="BK268" s="231">
        <f>ROUND(I268*H268,2)</f>
        <v>0</v>
      </c>
      <c r="BL268" s="16" t="s">
        <v>153</v>
      </c>
      <c r="BM268" s="230" t="s">
        <v>405</v>
      </c>
    </row>
    <row r="269" s="13" customFormat="1">
      <c r="A269" s="13"/>
      <c r="B269" s="232"/>
      <c r="C269" s="233"/>
      <c r="D269" s="234" t="s">
        <v>156</v>
      </c>
      <c r="E269" s="235" t="s">
        <v>1</v>
      </c>
      <c r="F269" s="236" t="s">
        <v>406</v>
      </c>
      <c r="G269" s="233"/>
      <c r="H269" s="237">
        <v>22.236000000000001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154</v>
      </c>
      <c r="AV269" s="13" t="s">
        <v>154</v>
      </c>
      <c r="AW269" s="13" t="s">
        <v>31</v>
      </c>
      <c r="AX269" s="13" t="s">
        <v>76</v>
      </c>
      <c r="AY269" s="243" t="s">
        <v>147</v>
      </c>
    </row>
    <row r="270" s="13" customFormat="1">
      <c r="A270" s="13"/>
      <c r="B270" s="232"/>
      <c r="C270" s="233"/>
      <c r="D270" s="234" t="s">
        <v>156</v>
      </c>
      <c r="E270" s="235" t="s">
        <v>1</v>
      </c>
      <c r="F270" s="236" t="s">
        <v>407</v>
      </c>
      <c r="G270" s="233"/>
      <c r="H270" s="237">
        <v>7.0700000000000003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154</v>
      </c>
      <c r="AV270" s="13" t="s">
        <v>154</v>
      </c>
      <c r="AW270" s="13" t="s">
        <v>31</v>
      </c>
      <c r="AX270" s="13" t="s">
        <v>76</v>
      </c>
      <c r="AY270" s="243" t="s">
        <v>147</v>
      </c>
    </row>
    <row r="271" s="13" customFormat="1">
      <c r="A271" s="13"/>
      <c r="B271" s="232"/>
      <c r="C271" s="233"/>
      <c r="D271" s="234" t="s">
        <v>156</v>
      </c>
      <c r="E271" s="235" t="s">
        <v>1</v>
      </c>
      <c r="F271" s="236" t="s">
        <v>408</v>
      </c>
      <c r="G271" s="233"/>
      <c r="H271" s="237">
        <v>13.16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156</v>
      </c>
      <c r="AU271" s="243" t="s">
        <v>154</v>
      </c>
      <c r="AV271" s="13" t="s">
        <v>154</v>
      </c>
      <c r="AW271" s="13" t="s">
        <v>31</v>
      </c>
      <c r="AX271" s="13" t="s">
        <v>76</v>
      </c>
      <c r="AY271" s="243" t="s">
        <v>147</v>
      </c>
    </row>
    <row r="272" s="2" customFormat="1" ht="21.75" customHeight="1">
      <c r="A272" s="37"/>
      <c r="B272" s="38"/>
      <c r="C272" s="218" t="s">
        <v>409</v>
      </c>
      <c r="D272" s="218" t="s">
        <v>149</v>
      </c>
      <c r="E272" s="219" t="s">
        <v>410</v>
      </c>
      <c r="F272" s="220" t="s">
        <v>411</v>
      </c>
      <c r="G272" s="221" t="s">
        <v>152</v>
      </c>
      <c r="H272" s="222">
        <v>103.87000000000001</v>
      </c>
      <c r="I272" s="223"/>
      <c r="J272" s="224">
        <f>ROUND(I272*H272,2)</f>
        <v>0</v>
      </c>
      <c r="K272" s="225"/>
      <c r="L272" s="43"/>
      <c r="M272" s="226" t="s">
        <v>1</v>
      </c>
      <c r="N272" s="227" t="s">
        <v>42</v>
      </c>
      <c r="O272" s="90"/>
      <c r="P272" s="228">
        <f>O272*H272</f>
        <v>0</v>
      </c>
      <c r="Q272" s="228">
        <v>0.0043800000000000002</v>
      </c>
      <c r="R272" s="228">
        <f>Q272*H272</f>
        <v>0.45495060000000004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153</v>
      </c>
      <c r="AT272" s="230" t="s">
        <v>149</v>
      </c>
      <c r="AU272" s="230" t="s">
        <v>154</v>
      </c>
      <c r="AY272" s="16" t="s">
        <v>147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154</v>
      </c>
      <c r="BK272" s="231">
        <f>ROUND(I272*H272,2)</f>
        <v>0</v>
      </c>
      <c r="BL272" s="16" t="s">
        <v>153</v>
      </c>
      <c r="BM272" s="230" t="s">
        <v>412</v>
      </c>
    </row>
    <row r="273" s="13" customFormat="1">
      <c r="A273" s="13"/>
      <c r="B273" s="232"/>
      <c r="C273" s="233"/>
      <c r="D273" s="234" t="s">
        <v>156</v>
      </c>
      <c r="E273" s="235" t="s">
        <v>1</v>
      </c>
      <c r="F273" s="236" t="s">
        <v>413</v>
      </c>
      <c r="G273" s="233"/>
      <c r="H273" s="237">
        <v>103.87000000000001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154</v>
      </c>
      <c r="AV273" s="13" t="s">
        <v>154</v>
      </c>
      <c r="AW273" s="13" t="s">
        <v>31</v>
      </c>
      <c r="AX273" s="13" t="s">
        <v>76</v>
      </c>
      <c r="AY273" s="243" t="s">
        <v>147</v>
      </c>
    </row>
    <row r="274" s="2" customFormat="1" ht="24.15" customHeight="1">
      <c r="A274" s="37"/>
      <c r="B274" s="38"/>
      <c r="C274" s="218" t="s">
        <v>414</v>
      </c>
      <c r="D274" s="218" t="s">
        <v>149</v>
      </c>
      <c r="E274" s="219" t="s">
        <v>415</v>
      </c>
      <c r="F274" s="220" t="s">
        <v>416</v>
      </c>
      <c r="G274" s="221" t="s">
        <v>152</v>
      </c>
      <c r="H274" s="222">
        <v>33.082999999999998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42</v>
      </c>
      <c r="O274" s="90"/>
      <c r="P274" s="228">
        <f>O274*H274</f>
        <v>0</v>
      </c>
      <c r="Q274" s="228">
        <v>0.00018000000000000001</v>
      </c>
      <c r="R274" s="228">
        <f>Q274*H274</f>
        <v>0.0059549399999999997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153</v>
      </c>
      <c r="AT274" s="230" t="s">
        <v>149</v>
      </c>
      <c r="AU274" s="230" t="s">
        <v>154</v>
      </c>
      <c r="AY274" s="16" t="s">
        <v>147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154</v>
      </c>
      <c r="BK274" s="231">
        <f>ROUND(I274*H274,2)</f>
        <v>0</v>
      </c>
      <c r="BL274" s="16" t="s">
        <v>153</v>
      </c>
      <c r="BM274" s="230" t="s">
        <v>417</v>
      </c>
    </row>
    <row r="275" s="13" customFormat="1">
      <c r="A275" s="13"/>
      <c r="B275" s="232"/>
      <c r="C275" s="233"/>
      <c r="D275" s="234" t="s">
        <v>156</v>
      </c>
      <c r="E275" s="235" t="s">
        <v>1</v>
      </c>
      <c r="F275" s="236" t="s">
        <v>418</v>
      </c>
      <c r="G275" s="233"/>
      <c r="H275" s="237">
        <v>33.082999999999998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154</v>
      </c>
      <c r="AV275" s="13" t="s">
        <v>154</v>
      </c>
      <c r="AW275" s="13" t="s">
        <v>31</v>
      </c>
      <c r="AX275" s="13" t="s">
        <v>76</v>
      </c>
      <c r="AY275" s="243" t="s">
        <v>147</v>
      </c>
    </row>
    <row r="276" s="2" customFormat="1" ht="24.15" customHeight="1">
      <c r="A276" s="37"/>
      <c r="B276" s="38"/>
      <c r="C276" s="218" t="s">
        <v>419</v>
      </c>
      <c r="D276" s="218" t="s">
        <v>149</v>
      </c>
      <c r="E276" s="219" t="s">
        <v>420</v>
      </c>
      <c r="F276" s="220" t="s">
        <v>421</v>
      </c>
      <c r="G276" s="221" t="s">
        <v>152</v>
      </c>
      <c r="H276" s="222">
        <v>2897.1060000000002</v>
      </c>
      <c r="I276" s="223"/>
      <c r="J276" s="224">
        <f>ROUND(I276*H276,2)</f>
        <v>0</v>
      </c>
      <c r="K276" s="225"/>
      <c r="L276" s="43"/>
      <c r="M276" s="226" t="s">
        <v>1</v>
      </c>
      <c r="N276" s="227" t="s">
        <v>42</v>
      </c>
      <c r="O276" s="90"/>
      <c r="P276" s="228">
        <f>O276*H276</f>
        <v>0</v>
      </c>
      <c r="Q276" s="228">
        <v>0.00013999999999999999</v>
      </c>
      <c r="R276" s="228">
        <f>Q276*H276</f>
        <v>0.40559484000000001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153</v>
      </c>
      <c r="AT276" s="230" t="s">
        <v>149</v>
      </c>
      <c r="AU276" s="230" t="s">
        <v>154</v>
      </c>
      <c r="AY276" s="16" t="s">
        <v>147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154</v>
      </c>
      <c r="BK276" s="231">
        <f>ROUND(I276*H276,2)</f>
        <v>0</v>
      </c>
      <c r="BL276" s="16" t="s">
        <v>153</v>
      </c>
      <c r="BM276" s="230" t="s">
        <v>422</v>
      </c>
    </row>
    <row r="277" s="13" customFormat="1">
      <c r="A277" s="13"/>
      <c r="B277" s="232"/>
      <c r="C277" s="233"/>
      <c r="D277" s="234" t="s">
        <v>156</v>
      </c>
      <c r="E277" s="235" t="s">
        <v>1</v>
      </c>
      <c r="F277" s="236" t="s">
        <v>423</v>
      </c>
      <c r="G277" s="233"/>
      <c r="H277" s="237">
        <v>2532.4369999999999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156</v>
      </c>
      <c r="AU277" s="243" t="s">
        <v>154</v>
      </c>
      <c r="AV277" s="13" t="s">
        <v>154</v>
      </c>
      <c r="AW277" s="13" t="s">
        <v>31</v>
      </c>
      <c r="AX277" s="13" t="s">
        <v>76</v>
      </c>
      <c r="AY277" s="243" t="s">
        <v>147</v>
      </c>
    </row>
    <row r="278" s="13" customFormat="1">
      <c r="A278" s="13"/>
      <c r="B278" s="232"/>
      <c r="C278" s="233"/>
      <c r="D278" s="234" t="s">
        <v>156</v>
      </c>
      <c r="E278" s="235" t="s">
        <v>1</v>
      </c>
      <c r="F278" s="236" t="s">
        <v>424</v>
      </c>
      <c r="G278" s="233"/>
      <c r="H278" s="237">
        <v>260.79899999999998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154</v>
      </c>
      <c r="AV278" s="13" t="s">
        <v>154</v>
      </c>
      <c r="AW278" s="13" t="s">
        <v>31</v>
      </c>
      <c r="AX278" s="13" t="s">
        <v>76</v>
      </c>
      <c r="AY278" s="243" t="s">
        <v>147</v>
      </c>
    </row>
    <row r="279" s="13" customFormat="1">
      <c r="A279" s="13"/>
      <c r="B279" s="232"/>
      <c r="C279" s="233"/>
      <c r="D279" s="234" t="s">
        <v>156</v>
      </c>
      <c r="E279" s="235" t="s">
        <v>1</v>
      </c>
      <c r="F279" s="236" t="s">
        <v>413</v>
      </c>
      <c r="G279" s="233"/>
      <c r="H279" s="237">
        <v>103.87000000000001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154</v>
      </c>
      <c r="AV279" s="13" t="s">
        <v>154</v>
      </c>
      <c r="AW279" s="13" t="s">
        <v>31</v>
      </c>
      <c r="AX279" s="13" t="s">
        <v>76</v>
      </c>
      <c r="AY279" s="243" t="s">
        <v>147</v>
      </c>
    </row>
    <row r="280" s="2" customFormat="1" ht="37.8" customHeight="1">
      <c r="A280" s="37"/>
      <c r="B280" s="38"/>
      <c r="C280" s="218" t="s">
        <v>425</v>
      </c>
      <c r="D280" s="218" t="s">
        <v>149</v>
      </c>
      <c r="E280" s="219" t="s">
        <v>426</v>
      </c>
      <c r="F280" s="220" t="s">
        <v>427</v>
      </c>
      <c r="G280" s="221" t="s">
        <v>152</v>
      </c>
      <c r="H280" s="222">
        <v>189.868</v>
      </c>
      <c r="I280" s="223"/>
      <c r="J280" s="224">
        <f>ROUND(I280*H280,2)</f>
        <v>0</v>
      </c>
      <c r="K280" s="225"/>
      <c r="L280" s="43"/>
      <c r="M280" s="226" t="s">
        <v>1</v>
      </c>
      <c r="N280" s="227" t="s">
        <v>42</v>
      </c>
      <c r="O280" s="90"/>
      <c r="P280" s="228">
        <f>O280*H280</f>
        <v>0</v>
      </c>
      <c r="Q280" s="228">
        <v>0.0083499999999999998</v>
      </c>
      <c r="R280" s="228">
        <f>Q280*H280</f>
        <v>1.5853978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153</v>
      </c>
      <c r="AT280" s="230" t="s">
        <v>149</v>
      </c>
      <c r="AU280" s="230" t="s">
        <v>154</v>
      </c>
      <c r="AY280" s="16" t="s">
        <v>147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154</v>
      </c>
      <c r="BK280" s="231">
        <f>ROUND(I280*H280,2)</f>
        <v>0</v>
      </c>
      <c r="BL280" s="16" t="s">
        <v>153</v>
      </c>
      <c r="BM280" s="230" t="s">
        <v>428</v>
      </c>
    </row>
    <row r="281" s="13" customFormat="1">
      <c r="A281" s="13"/>
      <c r="B281" s="232"/>
      <c r="C281" s="233"/>
      <c r="D281" s="234" t="s">
        <v>156</v>
      </c>
      <c r="E281" s="235" t="s">
        <v>1</v>
      </c>
      <c r="F281" s="236" t="s">
        <v>429</v>
      </c>
      <c r="G281" s="233"/>
      <c r="H281" s="237">
        <v>62.607999999999997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154</v>
      </c>
      <c r="AV281" s="13" t="s">
        <v>154</v>
      </c>
      <c r="AW281" s="13" t="s">
        <v>31</v>
      </c>
      <c r="AX281" s="13" t="s">
        <v>76</v>
      </c>
      <c r="AY281" s="243" t="s">
        <v>147</v>
      </c>
    </row>
    <row r="282" s="13" customFormat="1">
      <c r="A282" s="13"/>
      <c r="B282" s="232"/>
      <c r="C282" s="233"/>
      <c r="D282" s="234" t="s">
        <v>156</v>
      </c>
      <c r="E282" s="235" t="s">
        <v>1</v>
      </c>
      <c r="F282" s="236" t="s">
        <v>430</v>
      </c>
      <c r="G282" s="233"/>
      <c r="H282" s="237">
        <v>61.094999999999999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154</v>
      </c>
      <c r="AV282" s="13" t="s">
        <v>154</v>
      </c>
      <c r="AW282" s="13" t="s">
        <v>31</v>
      </c>
      <c r="AX282" s="13" t="s">
        <v>76</v>
      </c>
      <c r="AY282" s="243" t="s">
        <v>147</v>
      </c>
    </row>
    <row r="283" s="13" customFormat="1">
      <c r="A283" s="13"/>
      <c r="B283" s="232"/>
      <c r="C283" s="233"/>
      <c r="D283" s="234" t="s">
        <v>156</v>
      </c>
      <c r="E283" s="235" t="s">
        <v>1</v>
      </c>
      <c r="F283" s="236" t="s">
        <v>431</v>
      </c>
      <c r="G283" s="233"/>
      <c r="H283" s="237">
        <v>66.165000000000006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156</v>
      </c>
      <c r="AU283" s="243" t="s">
        <v>154</v>
      </c>
      <c r="AV283" s="13" t="s">
        <v>154</v>
      </c>
      <c r="AW283" s="13" t="s">
        <v>31</v>
      </c>
      <c r="AX283" s="13" t="s">
        <v>76</v>
      </c>
      <c r="AY283" s="243" t="s">
        <v>147</v>
      </c>
    </row>
    <row r="284" s="2" customFormat="1" ht="16.5" customHeight="1">
      <c r="A284" s="37"/>
      <c r="B284" s="38"/>
      <c r="C284" s="244" t="s">
        <v>432</v>
      </c>
      <c r="D284" s="244" t="s">
        <v>195</v>
      </c>
      <c r="E284" s="245" t="s">
        <v>433</v>
      </c>
      <c r="F284" s="246" t="s">
        <v>434</v>
      </c>
      <c r="G284" s="247" t="s">
        <v>152</v>
      </c>
      <c r="H284" s="248">
        <v>65.738</v>
      </c>
      <c r="I284" s="249"/>
      <c r="J284" s="250">
        <f>ROUND(I284*H284,2)</f>
        <v>0</v>
      </c>
      <c r="K284" s="251"/>
      <c r="L284" s="252"/>
      <c r="M284" s="253" t="s">
        <v>1</v>
      </c>
      <c r="N284" s="254" t="s">
        <v>42</v>
      </c>
      <c r="O284" s="90"/>
      <c r="P284" s="228">
        <f>O284*H284</f>
        <v>0</v>
      </c>
      <c r="Q284" s="228">
        <v>0.00055999999999999995</v>
      </c>
      <c r="R284" s="228">
        <f>Q284*H284</f>
        <v>0.036813279999999997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190</v>
      </c>
      <c r="AT284" s="230" t="s">
        <v>195</v>
      </c>
      <c r="AU284" s="230" t="s">
        <v>154</v>
      </c>
      <c r="AY284" s="16" t="s">
        <v>147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154</v>
      </c>
      <c r="BK284" s="231">
        <f>ROUND(I284*H284,2)</f>
        <v>0</v>
      </c>
      <c r="BL284" s="16" t="s">
        <v>153</v>
      </c>
      <c r="BM284" s="230" t="s">
        <v>435</v>
      </c>
    </row>
    <row r="285" s="13" customFormat="1">
      <c r="A285" s="13"/>
      <c r="B285" s="232"/>
      <c r="C285" s="233"/>
      <c r="D285" s="234" t="s">
        <v>156</v>
      </c>
      <c r="E285" s="235" t="s">
        <v>1</v>
      </c>
      <c r="F285" s="236" t="s">
        <v>429</v>
      </c>
      <c r="G285" s="233"/>
      <c r="H285" s="237">
        <v>62.607999999999997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156</v>
      </c>
      <c r="AU285" s="243" t="s">
        <v>154</v>
      </c>
      <c r="AV285" s="13" t="s">
        <v>154</v>
      </c>
      <c r="AW285" s="13" t="s">
        <v>31</v>
      </c>
      <c r="AX285" s="13" t="s">
        <v>84</v>
      </c>
      <c r="AY285" s="243" t="s">
        <v>147</v>
      </c>
    </row>
    <row r="286" s="13" customFormat="1">
      <c r="A286" s="13"/>
      <c r="B286" s="232"/>
      <c r="C286" s="233"/>
      <c r="D286" s="234" t="s">
        <v>156</v>
      </c>
      <c r="E286" s="233"/>
      <c r="F286" s="236" t="s">
        <v>436</v>
      </c>
      <c r="G286" s="233"/>
      <c r="H286" s="237">
        <v>65.738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154</v>
      </c>
      <c r="AV286" s="13" t="s">
        <v>154</v>
      </c>
      <c r="AW286" s="13" t="s">
        <v>4</v>
      </c>
      <c r="AX286" s="13" t="s">
        <v>84</v>
      </c>
      <c r="AY286" s="243" t="s">
        <v>147</v>
      </c>
    </row>
    <row r="287" s="2" customFormat="1" ht="24.15" customHeight="1">
      <c r="A287" s="37"/>
      <c r="B287" s="38"/>
      <c r="C287" s="244" t="s">
        <v>437</v>
      </c>
      <c r="D287" s="244" t="s">
        <v>195</v>
      </c>
      <c r="E287" s="245" t="s">
        <v>438</v>
      </c>
      <c r="F287" s="246" t="s">
        <v>439</v>
      </c>
      <c r="G287" s="247" t="s">
        <v>152</v>
      </c>
      <c r="H287" s="248">
        <v>133.62299999999999</v>
      </c>
      <c r="I287" s="249"/>
      <c r="J287" s="250">
        <f>ROUND(I287*H287,2)</f>
        <v>0</v>
      </c>
      <c r="K287" s="251"/>
      <c r="L287" s="252"/>
      <c r="M287" s="253" t="s">
        <v>1</v>
      </c>
      <c r="N287" s="254" t="s">
        <v>42</v>
      </c>
      <c r="O287" s="90"/>
      <c r="P287" s="228">
        <f>O287*H287</f>
        <v>0</v>
      </c>
      <c r="Q287" s="228">
        <v>0.0011999999999999999</v>
      </c>
      <c r="R287" s="228">
        <f>Q287*H287</f>
        <v>0.16034759999999998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190</v>
      </c>
      <c r="AT287" s="230" t="s">
        <v>195</v>
      </c>
      <c r="AU287" s="230" t="s">
        <v>154</v>
      </c>
      <c r="AY287" s="16" t="s">
        <v>147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154</v>
      </c>
      <c r="BK287" s="231">
        <f>ROUND(I287*H287,2)</f>
        <v>0</v>
      </c>
      <c r="BL287" s="16" t="s">
        <v>153</v>
      </c>
      <c r="BM287" s="230" t="s">
        <v>440</v>
      </c>
    </row>
    <row r="288" s="13" customFormat="1">
      <c r="A288" s="13"/>
      <c r="B288" s="232"/>
      <c r="C288" s="233"/>
      <c r="D288" s="234" t="s">
        <v>156</v>
      </c>
      <c r="E288" s="235" t="s">
        <v>1</v>
      </c>
      <c r="F288" s="236" t="s">
        <v>430</v>
      </c>
      <c r="G288" s="233"/>
      <c r="H288" s="237">
        <v>61.094999999999999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156</v>
      </c>
      <c r="AU288" s="243" t="s">
        <v>154</v>
      </c>
      <c r="AV288" s="13" t="s">
        <v>154</v>
      </c>
      <c r="AW288" s="13" t="s">
        <v>31</v>
      </c>
      <c r="AX288" s="13" t="s">
        <v>76</v>
      </c>
      <c r="AY288" s="243" t="s">
        <v>147</v>
      </c>
    </row>
    <row r="289" s="13" customFormat="1">
      <c r="A289" s="13"/>
      <c r="B289" s="232"/>
      <c r="C289" s="233"/>
      <c r="D289" s="234" t="s">
        <v>156</v>
      </c>
      <c r="E289" s="235" t="s">
        <v>1</v>
      </c>
      <c r="F289" s="236" t="s">
        <v>431</v>
      </c>
      <c r="G289" s="233"/>
      <c r="H289" s="237">
        <v>66.165000000000006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154</v>
      </c>
      <c r="AV289" s="13" t="s">
        <v>154</v>
      </c>
      <c r="AW289" s="13" t="s">
        <v>31</v>
      </c>
      <c r="AX289" s="13" t="s">
        <v>76</v>
      </c>
      <c r="AY289" s="243" t="s">
        <v>147</v>
      </c>
    </row>
    <row r="290" s="13" customFormat="1">
      <c r="A290" s="13"/>
      <c r="B290" s="232"/>
      <c r="C290" s="233"/>
      <c r="D290" s="234" t="s">
        <v>156</v>
      </c>
      <c r="E290" s="233"/>
      <c r="F290" s="236" t="s">
        <v>441</v>
      </c>
      <c r="G290" s="233"/>
      <c r="H290" s="237">
        <v>133.62299999999999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154</v>
      </c>
      <c r="AV290" s="13" t="s">
        <v>154</v>
      </c>
      <c r="AW290" s="13" t="s">
        <v>4</v>
      </c>
      <c r="AX290" s="13" t="s">
        <v>84</v>
      </c>
      <c r="AY290" s="243" t="s">
        <v>147</v>
      </c>
    </row>
    <row r="291" s="2" customFormat="1" ht="44.25" customHeight="1">
      <c r="A291" s="37"/>
      <c r="B291" s="38"/>
      <c r="C291" s="218" t="s">
        <v>442</v>
      </c>
      <c r="D291" s="218" t="s">
        <v>149</v>
      </c>
      <c r="E291" s="219" t="s">
        <v>443</v>
      </c>
      <c r="F291" s="220" t="s">
        <v>444</v>
      </c>
      <c r="G291" s="221" t="s">
        <v>152</v>
      </c>
      <c r="H291" s="222">
        <v>1564.758</v>
      </c>
      <c r="I291" s="223"/>
      <c r="J291" s="224">
        <f>ROUND(I291*H291,2)</f>
        <v>0</v>
      </c>
      <c r="K291" s="225"/>
      <c r="L291" s="43"/>
      <c r="M291" s="226" t="s">
        <v>1</v>
      </c>
      <c r="N291" s="227" t="s">
        <v>42</v>
      </c>
      <c r="O291" s="90"/>
      <c r="P291" s="228">
        <f>O291*H291</f>
        <v>0</v>
      </c>
      <c r="Q291" s="228">
        <v>0.0086</v>
      </c>
      <c r="R291" s="228">
        <f>Q291*H291</f>
        <v>13.4569188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153</v>
      </c>
      <c r="AT291" s="230" t="s">
        <v>149</v>
      </c>
      <c r="AU291" s="230" t="s">
        <v>154</v>
      </c>
      <c r="AY291" s="16" t="s">
        <v>147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154</v>
      </c>
      <c r="BK291" s="231">
        <f>ROUND(I291*H291,2)</f>
        <v>0</v>
      </c>
      <c r="BL291" s="16" t="s">
        <v>153</v>
      </c>
      <c r="BM291" s="230" t="s">
        <v>445</v>
      </c>
    </row>
    <row r="292" s="13" customFormat="1">
      <c r="A292" s="13"/>
      <c r="B292" s="232"/>
      <c r="C292" s="233"/>
      <c r="D292" s="234" t="s">
        <v>156</v>
      </c>
      <c r="E292" s="235" t="s">
        <v>1</v>
      </c>
      <c r="F292" s="236" t="s">
        <v>446</v>
      </c>
      <c r="G292" s="233"/>
      <c r="H292" s="237">
        <v>136.851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154</v>
      </c>
      <c r="AV292" s="13" t="s">
        <v>154</v>
      </c>
      <c r="AW292" s="13" t="s">
        <v>31</v>
      </c>
      <c r="AX292" s="13" t="s">
        <v>76</v>
      </c>
      <c r="AY292" s="243" t="s">
        <v>147</v>
      </c>
    </row>
    <row r="293" s="13" customFormat="1">
      <c r="A293" s="13"/>
      <c r="B293" s="232"/>
      <c r="C293" s="233"/>
      <c r="D293" s="234" t="s">
        <v>156</v>
      </c>
      <c r="E293" s="235" t="s">
        <v>1</v>
      </c>
      <c r="F293" s="236" t="s">
        <v>447</v>
      </c>
      <c r="G293" s="233"/>
      <c r="H293" s="237">
        <v>510.21499999999998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154</v>
      </c>
      <c r="AV293" s="13" t="s">
        <v>154</v>
      </c>
      <c r="AW293" s="13" t="s">
        <v>31</v>
      </c>
      <c r="AX293" s="13" t="s">
        <v>76</v>
      </c>
      <c r="AY293" s="243" t="s">
        <v>147</v>
      </c>
    </row>
    <row r="294" s="13" customFormat="1">
      <c r="A294" s="13"/>
      <c r="B294" s="232"/>
      <c r="C294" s="233"/>
      <c r="D294" s="234" t="s">
        <v>156</v>
      </c>
      <c r="E294" s="235" t="s">
        <v>1</v>
      </c>
      <c r="F294" s="236" t="s">
        <v>448</v>
      </c>
      <c r="G294" s="233"/>
      <c r="H294" s="237">
        <v>502.62799999999999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154</v>
      </c>
      <c r="AV294" s="13" t="s">
        <v>154</v>
      </c>
      <c r="AW294" s="13" t="s">
        <v>31</v>
      </c>
      <c r="AX294" s="13" t="s">
        <v>76</v>
      </c>
      <c r="AY294" s="243" t="s">
        <v>147</v>
      </c>
    </row>
    <row r="295" s="13" customFormat="1">
      <c r="A295" s="13"/>
      <c r="B295" s="232"/>
      <c r="C295" s="233"/>
      <c r="D295" s="234" t="s">
        <v>156</v>
      </c>
      <c r="E295" s="235" t="s">
        <v>1</v>
      </c>
      <c r="F295" s="236" t="s">
        <v>449</v>
      </c>
      <c r="G295" s="233"/>
      <c r="H295" s="237">
        <v>403.76799999999997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156</v>
      </c>
      <c r="AU295" s="243" t="s">
        <v>154</v>
      </c>
      <c r="AV295" s="13" t="s">
        <v>154</v>
      </c>
      <c r="AW295" s="13" t="s">
        <v>31</v>
      </c>
      <c r="AX295" s="13" t="s">
        <v>76</v>
      </c>
      <c r="AY295" s="243" t="s">
        <v>147</v>
      </c>
    </row>
    <row r="296" s="13" customFormat="1">
      <c r="A296" s="13"/>
      <c r="B296" s="232"/>
      <c r="C296" s="233"/>
      <c r="D296" s="234" t="s">
        <v>156</v>
      </c>
      <c r="E296" s="235" t="s">
        <v>1</v>
      </c>
      <c r="F296" s="236" t="s">
        <v>450</v>
      </c>
      <c r="G296" s="233"/>
      <c r="H296" s="237">
        <v>459.81599999999997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156</v>
      </c>
      <c r="AU296" s="243" t="s">
        <v>154</v>
      </c>
      <c r="AV296" s="13" t="s">
        <v>154</v>
      </c>
      <c r="AW296" s="13" t="s">
        <v>31</v>
      </c>
      <c r="AX296" s="13" t="s">
        <v>76</v>
      </c>
      <c r="AY296" s="243" t="s">
        <v>147</v>
      </c>
    </row>
    <row r="297" s="13" customFormat="1">
      <c r="A297" s="13"/>
      <c r="B297" s="232"/>
      <c r="C297" s="233"/>
      <c r="D297" s="234" t="s">
        <v>156</v>
      </c>
      <c r="E297" s="235" t="s">
        <v>1</v>
      </c>
      <c r="F297" s="236" t="s">
        <v>451</v>
      </c>
      <c r="G297" s="233"/>
      <c r="H297" s="237">
        <v>5.7080000000000002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154</v>
      </c>
      <c r="AV297" s="13" t="s">
        <v>154</v>
      </c>
      <c r="AW297" s="13" t="s">
        <v>31</v>
      </c>
      <c r="AX297" s="13" t="s">
        <v>76</v>
      </c>
      <c r="AY297" s="243" t="s">
        <v>147</v>
      </c>
    </row>
    <row r="298" s="13" customFormat="1">
      <c r="A298" s="13"/>
      <c r="B298" s="232"/>
      <c r="C298" s="233"/>
      <c r="D298" s="234" t="s">
        <v>156</v>
      </c>
      <c r="E298" s="235" t="s">
        <v>1</v>
      </c>
      <c r="F298" s="236" t="s">
        <v>452</v>
      </c>
      <c r="G298" s="233"/>
      <c r="H298" s="237">
        <v>-280.113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156</v>
      </c>
      <c r="AU298" s="243" t="s">
        <v>154</v>
      </c>
      <c r="AV298" s="13" t="s">
        <v>154</v>
      </c>
      <c r="AW298" s="13" t="s">
        <v>31</v>
      </c>
      <c r="AX298" s="13" t="s">
        <v>76</v>
      </c>
      <c r="AY298" s="243" t="s">
        <v>147</v>
      </c>
    </row>
    <row r="299" s="13" customFormat="1">
      <c r="A299" s="13"/>
      <c r="B299" s="232"/>
      <c r="C299" s="233"/>
      <c r="D299" s="234" t="s">
        <v>156</v>
      </c>
      <c r="E299" s="235" t="s">
        <v>1</v>
      </c>
      <c r="F299" s="236" t="s">
        <v>453</v>
      </c>
      <c r="G299" s="233"/>
      <c r="H299" s="237">
        <v>-26.789999999999999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154</v>
      </c>
      <c r="AV299" s="13" t="s">
        <v>154</v>
      </c>
      <c r="AW299" s="13" t="s">
        <v>31</v>
      </c>
      <c r="AX299" s="13" t="s">
        <v>76</v>
      </c>
      <c r="AY299" s="243" t="s">
        <v>147</v>
      </c>
    </row>
    <row r="300" s="13" customFormat="1">
      <c r="A300" s="13"/>
      <c r="B300" s="232"/>
      <c r="C300" s="233"/>
      <c r="D300" s="234" t="s">
        <v>156</v>
      </c>
      <c r="E300" s="235" t="s">
        <v>1</v>
      </c>
      <c r="F300" s="236" t="s">
        <v>454</v>
      </c>
      <c r="G300" s="233"/>
      <c r="H300" s="237">
        <v>-27.228999999999999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156</v>
      </c>
      <c r="AU300" s="243" t="s">
        <v>154</v>
      </c>
      <c r="AV300" s="13" t="s">
        <v>154</v>
      </c>
      <c r="AW300" s="13" t="s">
        <v>31</v>
      </c>
      <c r="AX300" s="13" t="s">
        <v>76</v>
      </c>
      <c r="AY300" s="243" t="s">
        <v>147</v>
      </c>
    </row>
    <row r="301" s="13" customFormat="1">
      <c r="A301" s="13"/>
      <c r="B301" s="232"/>
      <c r="C301" s="233"/>
      <c r="D301" s="234" t="s">
        <v>156</v>
      </c>
      <c r="E301" s="235" t="s">
        <v>1</v>
      </c>
      <c r="F301" s="236" t="s">
        <v>455</v>
      </c>
      <c r="G301" s="233"/>
      <c r="H301" s="237">
        <v>-1.0700000000000001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154</v>
      </c>
      <c r="AV301" s="13" t="s">
        <v>154</v>
      </c>
      <c r="AW301" s="13" t="s">
        <v>31</v>
      </c>
      <c r="AX301" s="13" t="s">
        <v>76</v>
      </c>
      <c r="AY301" s="243" t="s">
        <v>147</v>
      </c>
    </row>
    <row r="302" s="13" customFormat="1">
      <c r="A302" s="13"/>
      <c r="B302" s="232"/>
      <c r="C302" s="233"/>
      <c r="D302" s="234" t="s">
        <v>156</v>
      </c>
      <c r="E302" s="235" t="s">
        <v>1</v>
      </c>
      <c r="F302" s="236" t="s">
        <v>456</v>
      </c>
      <c r="G302" s="233"/>
      <c r="H302" s="237">
        <v>-119.026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156</v>
      </c>
      <c r="AU302" s="243" t="s">
        <v>154</v>
      </c>
      <c r="AV302" s="13" t="s">
        <v>154</v>
      </c>
      <c r="AW302" s="13" t="s">
        <v>31</v>
      </c>
      <c r="AX302" s="13" t="s">
        <v>76</v>
      </c>
      <c r="AY302" s="243" t="s">
        <v>147</v>
      </c>
    </row>
    <row r="303" s="2" customFormat="1" ht="16.5" customHeight="1">
      <c r="A303" s="37"/>
      <c r="B303" s="38"/>
      <c r="C303" s="244" t="s">
        <v>457</v>
      </c>
      <c r="D303" s="244" t="s">
        <v>195</v>
      </c>
      <c r="E303" s="245" t="s">
        <v>458</v>
      </c>
      <c r="F303" s="246" t="s">
        <v>459</v>
      </c>
      <c r="G303" s="247" t="s">
        <v>152</v>
      </c>
      <c r="H303" s="248">
        <v>1642.9960000000001</v>
      </c>
      <c r="I303" s="249"/>
      <c r="J303" s="250">
        <f>ROUND(I303*H303,2)</f>
        <v>0</v>
      </c>
      <c r="K303" s="251"/>
      <c r="L303" s="252"/>
      <c r="M303" s="253" t="s">
        <v>1</v>
      </c>
      <c r="N303" s="254" t="s">
        <v>42</v>
      </c>
      <c r="O303" s="90"/>
      <c r="P303" s="228">
        <f>O303*H303</f>
        <v>0</v>
      </c>
      <c r="Q303" s="228">
        <v>0.0019599999999999999</v>
      </c>
      <c r="R303" s="228">
        <f>Q303*H303</f>
        <v>3.2202721599999999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190</v>
      </c>
      <c r="AT303" s="230" t="s">
        <v>195</v>
      </c>
      <c r="AU303" s="230" t="s">
        <v>154</v>
      </c>
      <c r="AY303" s="16" t="s">
        <v>147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154</v>
      </c>
      <c r="BK303" s="231">
        <f>ROUND(I303*H303,2)</f>
        <v>0</v>
      </c>
      <c r="BL303" s="16" t="s">
        <v>153</v>
      </c>
      <c r="BM303" s="230" t="s">
        <v>460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461</v>
      </c>
      <c r="G304" s="233"/>
      <c r="H304" s="237">
        <v>1564.758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154</v>
      </c>
      <c r="AV304" s="13" t="s">
        <v>154</v>
      </c>
      <c r="AW304" s="13" t="s">
        <v>31</v>
      </c>
      <c r="AX304" s="13" t="s">
        <v>84</v>
      </c>
      <c r="AY304" s="243" t="s">
        <v>147</v>
      </c>
    </row>
    <row r="305" s="13" customFormat="1">
      <c r="A305" s="13"/>
      <c r="B305" s="232"/>
      <c r="C305" s="233"/>
      <c r="D305" s="234" t="s">
        <v>156</v>
      </c>
      <c r="E305" s="233"/>
      <c r="F305" s="236" t="s">
        <v>462</v>
      </c>
      <c r="G305" s="233"/>
      <c r="H305" s="237">
        <v>1642.9960000000001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156</v>
      </c>
      <c r="AU305" s="243" t="s">
        <v>154</v>
      </c>
      <c r="AV305" s="13" t="s">
        <v>154</v>
      </c>
      <c r="AW305" s="13" t="s">
        <v>4</v>
      </c>
      <c r="AX305" s="13" t="s">
        <v>84</v>
      </c>
      <c r="AY305" s="243" t="s">
        <v>147</v>
      </c>
    </row>
    <row r="306" s="2" customFormat="1" ht="44.25" customHeight="1">
      <c r="A306" s="37"/>
      <c r="B306" s="38"/>
      <c r="C306" s="218" t="s">
        <v>463</v>
      </c>
      <c r="D306" s="218" t="s">
        <v>149</v>
      </c>
      <c r="E306" s="219" t="s">
        <v>464</v>
      </c>
      <c r="F306" s="220" t="s">
        <v>465</v>
      </c>
      <c r="G306" s="221" t="s">
        <v>152</v>
      </c>
      <c r="H306" s="222">
        <v>6.4000000000000004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42</v>
      </c>
      <c r="O306" s="90"/>
      <c r="P306" s="228">
        <f>O306*H306</f>
        <v>0</v>
      </c>
      <c r="Q306" s="228">
        <v>0.0086800000000000002</v>
      </c>
      <c r="R306" s="228">
        <f>Q306*H306</f>
        <v>0.055552000000000004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153</v>
      </c>
      <c r="AT306" s="230" t="s">
        <v>149</v>
      </c>
      <c r="AU306" s="230" t="s">
        <v>154</v>
      </c>
      <c r="AY306" s="16" t="s">
        <v>147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154</v>
      </c>
      <c r="BK306" s="231">
        <f>ROUND(I306*H306,2)</f>
        <v>0</v>
      </c>
      <c r="BL306" s="16" t="s">
        <v>153</v>
      </c>
      <c r="BM306" s="230" t="s">
        <v>466</v>
      </c>
    </row>
    <row r="307" s="13" customFormat="1">
      <c r="A307" s="13"/>
      <c r="B307" s="232"/>
      <c r="C307" s="233"/>
      <c r="D307" s="234" t="s">
        <v>156</v>
      </c>
      <c r="E307" s="235" t="s">
        <v>1</v>
      </c>
      <c r="F307" s="236" t="s">
        <v>467</v>
      </c>
      <c r="G307" s="233"/>
      <c r="H307" s="237">
        <v>6.4000000000000004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154</v>
      </c>
      <c r="AV307" s="13" t="s">
        <v>154</v>
      </c>
      <c r="AW307" s="13" t="s">
        <v>31</v>
      </c>
      <c r="AX307" s="13" t="s">
        <v>76</v>
      </c>
      <c r="AY307" s="243" t="s">
        <v>147</v>
      </c>
    </row>
    <row r="308" s="2" customFormat="1" ht="16.5" customHeight="1">
      <c r="A308" s="37"/>
      <c r="B308" s="38"/>
      <c r="C308" s="244" t="s">
        <v>468</v>
      </c>
      <c r="D308" s="244" t="s">
        <v>195</v>
      </c>
      <c r="E308" s="245" t="s">
        <v>469</v>
      </c>
      <c r="F308" s="246" t="s">
        <v>470</v>
      </c>
      <c r="G308" s="247" t="s">
        <v>152</v>
      </c>
      <c r="H308" s="248">
        <v>6.7199999999999998</v>
      </c>
      <c r="I308" s="249"/>
      <c r="J308" s="250">
        <f>ROUND(I308*H308,2)</f>
        <v>0</v>
      </c>
      <c r="K308" s="251"/>
      <c r="L308" s="252"/>
      <c r="M308" s="253" t="s">
        <v>1</v>
      </c>
      <c r="N308" s="254" t="s">
        <v>42</v>
      </c>
      <c r="O308" s="90"/>
      <c r="P308" s="228">
        <f>O308*H308</f>
        <v>0</v>
      </c>
      <c r="Q308" s="228">
        <v>0.0025200000000000001</v>
      </c>
      <c r="R308" s="228">
        <f>Q308*H308</f>
        <v>0.016934399999999999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190</v>
      </c>
      <c r="AT308" s="230" t="s">
        <v>195</v>
      </c>
      <c r="AU308" s="230" t="s">
        <v>154</v>
      </c>
      <c r="AY308" s="16" t="s">
        <v>147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154</v>
      </c>
      <c r="BK308" s="231">
        <f>ROUND(I308*H308,2)</f>
        <v>0</v>
      </c>
      <c r="BL308" s="16" t="s">
        <v>153</v>
      </c>
      <c r="BM308" s="230" t="s">
        <v>471</v>
      </c>
    </row>
    <row r="309" s="13" customFormat="1">
      <c r="A309" s="13"/>
      <c r="B309" s="232"/>
      <c r="C309" s="233"/>
      <c r="D309" s="234" t="s">
        <v>156</v>
      </c>
      <c r="E309" s="235" t="s">
        <v>1</v>
      </c>
      <c r="F309" s="236" t="s">
        <v>472</v>
      </c>
      <c r="G309" s="233"/>
      <c r="H309" s="237">
        <v>6.4000000000000004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156</v>
      </c>
      <c r="AU309" s="243" t="s">
        <v>154</v>
      </c>
      <c r="AV309" s="13" t="s">
        <v>154</v>
      </c>
      <c r="AW309" s="13" t="s">
        <v>31</v>
      </c>
      <c r="AX309" s="13" t="s">
        <v>84</v>
      </c>
      <c r="AY309" s="243" t="s">
        <v>147</v>
      </c>
    </row>
    <row r="310" s="13" customFormat="1">
      <c r="A310" s="13"/>
      <c r="B310" s="232"/>
      <c r="C310" s="233"/>
      <c r="D310" s="234" t="s">
        <v>156</v>
      </c>
      <c r="E310" s="233"/>
      <c r="F310" s="236" t="s">
        <v>473</v>
      </c>
      <c r="G310" s="233"/>
      <c r="H310" s="237">
        <v>6.7199999999999998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154</v>
      </c>
      <c r="AV310" s="13" t="s">
        <v>154</v>
      </c>
      <c r="AW310" s="13" t="s">
        <v>4</v>
      </c>
      <c r="AX310" s="13" t="s">
        <v>84</v>
      </c>
      <c r="AY310" s="243" t="s">
        <v>147</v>
      </c>
    </row>
    <row r="311" s="2" customFormat="1" ht="37.8" customHeight="1">
      <c r="A311" s="37"/>
      <c r="B311" s="38"/>
      <c r="C311" s="218" t="s">
        <v>474</v>
      </c>
      <c r="D311" s="218" t="s">
        <v>149</v>
      </c>
      <c r="E311" s="219" t="s">
        <v>475</v>
      </c>
      <c r="F311" s="220" t="s">
        <v>476</v>
      </c>
      <c r="G311" s="221" t="s">
        <v>215</v>
      </c>
      <c r="H311" s="222">
        <v>309.92000000000002</v>
      </c>
      <c r="I311" s="223"/>
      <c r="J311" s="224">
        <f>ROUND(I311*H311,2)</f>
        <v>0</v>
      </c>
      <c r="K311" s="225"/>
      <c r="L311" s="43"/>
      <c r="M311" s="226" t="s">
        <v>1</v>
      </c>
      <c r="N311" s="227" t="s">
        <v>42</v>
      </c>
      <c r="O311" s="90"/>
      <c r="P311" s="228">
        <f>O311*H311</f>
        <v>0</v>
      </c>
      <c r="Q311" s="228">
        <v>0.0033899999999999998</v>
      </c>
      <c r="R311" s="228">
        <f>Q311*H311</f>
        <v>1.0506287999999999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153</v>
      </c>
      <c r="AT311" s="230" t="s">
        <v>149</v>
      </c>
      <c r="AU311" s="230" t="s">
        <v>154</v>
      </c>
      <c r="AY311" s="16" t="s">
        <v>147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154</v>
      </c>
      <c r="BK311" s="231">
        <f>ROUND(I311*H311,2)</f>
        <v>0</v>
      </c>
      <c r="BL311" s="16" t="s">
        <v>153</v>
      </c>
      <c r="BM311" s="230" t="s">
        <v>477</v>
      </c>
    </row>
    <row r="312" s="14" customFormat="1">
      <c r="A312" s="14"/>
      <c r="B312" s="255"/>
      <c r="C312" s="256"/>
      <c r="D312" s="234" t="s">
        <v>156</v>
      </c>
      <c r="E312" s="257" t="s">
        <v>1</v>
      </c>
      <c r="F312" s="258" t="s">
        <v>478</v>
      </c>
      <c r="G312" s="256"/>
      <c r="H312" s="257" t="s">
        <v>1</v>
      </c>
      <c r="I312" s="259"/>
      <c r="J312" s="256"/>
      <c r="K312" s="256"/>
      <c r="L312" s="260"/>
      <c r="M312" s="261"/>
      <c r="N312" s="262"/>
      <c r="O312" s="262"/>
      <c r="P312" s="262"/>
      <c r="Q312" s="262"/>
      <c r="R312" s="262"/>
      <c r="S312" s="262"/>
      <c r="T312" s="26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4" t="s">
        <v>156</v>
      </c>
      <c r="AU312" s="264" t="s">
        <v>154</v>
      </c>
      <c r="AV312" s="14" t="s">
        <v>84</v>
      </c>
      <c r="AW312" s="14" t="s">
        <v>31</v>
      </c>
      <c r="AX312" s="14" t="s">
        <v>76</v>
      </c>
      <c r="AY312" s="264" t="s">
        <v>147</v>
      </c>
    </row>
    <row r="313" s="13" customFormat="1">
      <c r="A313" s="13"/>
      <c r="B313" s="232"/>
      <c r="C313" s="233"/>
      <c r="D313" s="234" t="s">
        <v>156</v>
      </c>
      <c r="E313" s="235" t="s">
        <v>1</v>
      </c>
      <c r="F313" s="236" t="s">
        <v>479</v>
      </c>
      <c r="G313" s="233"/>
      <c r="H313" s="237">
        <v>150.88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156</v>
      </c>
      <c r="AU313" s="243" t="s">
        <v>154</v>
      </c>
      <c r="AV313" s="13" t="s">
        <v>154</v>
      </c>
      <c r="AW313" s="13" t="s">
        <v>31</v>
      </c>
      <c r="AX313" s="13" t="s">
        <v>76</v>
      </c>
      <c r="AY313" s="243" t="s">
        <v>147</v>
      </c>
    </row>
    <row r="314" s="13" customFormat="1">
      <c r="A314" s="13"/>
      <c r="B314" s="232"/>
      <c r="C314" s="233"/>
      <c r="D314" s="234" t="s">
        <v>156</v>
      </c>
      <c r="E314" s="235" t="s">
        <v>1</v>
      </c>
      <c r="F314" s="236" t="s">
        <v>480</v>
      </c>
      <c r="G314" s="233"/>
      <c r="H314" s="237">
        <v>156.90000000000001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156</v>
      </c>
      <c r="AU314" s="243" t="s">
        <v>154</v>
      </c>
      <c r="AV314" s="13" t="s">
        <v>154</v>
      </c>
      <c r="AW314" s="13" t="s">
        <v>31</v>
      </c>
      <c r="AX314" s="13" t="s">
        <v>76</v>
      </c>
      <c r="AY314" s="243" t="s">
        <v>147</v>
      </c>
    </row>
    <row r="315" s="13" customFormat="1">
      <c r="A315" s="13"/>
      <c r="B315" s="232"/>
      <c r="C315" s="233"/>
      <c r="D315" s="234" t="s">
        <v>156</v>
      </c>
      <c r="E315" s="235" t="s">
        <v>1</v>
      </c>
      <c r="F315" s="236" t="s">
        <v>481</v>
      </c>
      <c r="G315" s="233"/>
      <c r="H315" s="237">
        <v>2.1400000000000001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154</v>
      </c>
      <c r="AV315" s="13" t="s">
        <v>154</v>
      </c>
      <c r="AW315" s="13" t="s">
        <v>31</v>
      </c>
      <c r="AX315" s="13" t="s">
        <v>76</v>
      </c>
      <c r="AY315" s="243" t="s">
        <v>147</v>
      </c>
    </row>
    <row r="316" s="2" customFormat="1" ht="24.15" customHeight="1">
      <c r="A316" s="37"/>
      <c r="B316" s="38"/>
      <c r="C316" s="244" t="s">
        <v>482</v>
      </c>
      <c r="D316" s="244" t="s">
        <v>195</v>
      </c>
      <c r="E316" s="245" t="s">
        <v>438</v>
      </c>
      <c r="F316" s="246" t="s">
        <v>439</v>
      </c>
      <c r="G316" s="247" t="s">
        <v>152</v>
      </c>
      <c r="H316" s="248">
        <v>74.709000000000003</v>
      </c>
      <c r="I316" s="249"/>
      <c r="J316" s="250">
        <f>ROUND(I316*H316,2)</f>
        <v>0</v>
      </c>
      <c r="K316" s="251"/>
      <c r="L316" s="252"/>
      <c r="M316" s="253" t="s">
        <v>1</v>
      </c>
      <c r="N316" s="254" t="s">
        <v>42</v>
      </c>
      <c r="O316" s="90"/>
      <c r="P316" s="228">
        <f>O316*H316</f>
        <v>0</v>
      </c>
      <c r="Q316" s="228">
        <v>0.0011999999999999999</v>
      </c>
      <c r="R316" s="228">
        <f>Q316*H316</f>
        <v>0.089650800000000003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190</v>
      </c>
      <c r="AT316" s="230" t="s">
        <v>195</v>
      </c>
      <c r="AU316" s="230" t="s">
        <v>154</v>
      </c>
      <c r="AY316" s="16" t="s">
        <v>147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154</v>
      </c>
      <c r="BK316" s="231">
        <f>ROUND(I316*H316,2)</f>
        <v>0</v>
      </c>
      <c r="BL316" s="16" t="s">
        <v>153</v>
      </c>
      <c r="BM316" s="230" t="s">
        <v>483</v>
      </c>
    </row>
    <row r="317" s="14" customFormat="1">
      <c r="A317" s="14"/>
      <c r="B317" s="255"/>
      <c r="C317" s="256"/>
      <c r="D317" s="234" t="s">
        <v>156</v>
      </c>
      <c r="E317" s="257" t="s">
        <v>1</v>
      </c>
      <c r="F317" s="258" t="s">
        <v>478</v>
      </c>
      <c r="G317" s="256"/>
      <c r="H317" s="257" t="s">
        <v>1</v>
      </c>
      <c r="I317" s="259"/>
      <c r="J317" s="256"/>
      <c r="K317" s="256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156</v>
      </c>
      <c r="AU317" s="264" t="s">
        <v>154</v>
      </c>
      <c r="AV317" s="14" t="s">
        <v>84</v>
      </c>
      <c r="AW317" s="14" t="s">
        <v>31</v>
      </c>
      <c r="AX317" s="14" t="s">
        <v>76</v>
      </c>
      <c r="AY317" s="264" t="s">
        <v>147</v>
      </c>
    </row>
    <row r="318" s="13" customFormat="1">
      <c r="A318" s="13"/>
      <c r="B318" s="232"/>
      <c r="C318" s="233"/>
      <c r="D318" s="234" t="s">
        <v>156</v>
      </c>
      <c r="E318" s="235" t="s">
        <v>1</v>
      </c>
      <c r="F318" s="236" t="s">
        <v>484</v>
      </c>
      <c r="G318" s="233"/>
      <c r="H318" s="237">
        <v>45.264000000000003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156</v>
      </c>
      <c r="AU318" s="243" t="s">
        <v>154</v>
      </c>
      <c r="AV318" s="13" t="s">
        <v>154</v>
      </c>
      <c r="AW318" s="13" t="s">
        <v>31</v>
      </c>
      <c r="AX318" s="13" t="s">
        <v>76</v>
      </c>
      <c r="AY318" s="243" t="s">
        <v>147</v>
      </c>
    </row>
    <row r="319" s="13" customFormat="1">
      <c r="A319" s="13"/>
      <c r="B319" s="232"/>
      <c r="C319" s="233"/>
      <c r="D319" s="234" t="s">
        <v>156</v>
      </c>
      <c r="E319" s="235" t="s">
        <v>1</v>
      </c>
      <c r="F319" s="236" t="s">
        <v>485</v>
      </c>
      <c r="G319" s="233"/>
      <c r="H319" s="237">
        <v>25.245000000000001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154</v>
      </c>
      <c r="AV319" s="13" t="s">
        <v>154</v>
      </c>
      <c r="AW319" s="13" t="s">
        <v>31</v>
      </c>
      <c r="AX319" s="13" t="s">
        <v>76</v>
      </c>
      <c r="AY319" s="243" t="s">
        <v>147</v>
      </c>
    </row>
    <row r="320" s="13" customFormat="1">
      <c r="A320" s="13"/>
      <c r="B320" s="232"/>
      <c r="C320" s="233"/>
      <c r="D320" s="234" t="s">
        <v>156</v>
      </c>
      <c r="E320" s="235" t="s">
        <v>1</v>
      </c>
      <c r="F320" s="236" t="s">
        <v>486</v>
      </c>
      <c r="G320" s="233"/>
      <c r="H320" s="237">
        <v>0.64200000000000002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154</v>
      </c>
      <c r="AV320" s="13" t="s">
        <v>154</v>
      </c>
      <c r="AW320" s="13" t="s">
        <v>31</v>
      </c>
      <c r="AX320" s="13" t="s">
        <v>76</v>
      </c>
      <c r="AY320" s="243" t="s">
        <v>147</v>
      </c>
    </row>
    <row r="321" s="13" customFormat="1">
      <c r="A321" s="13"/>
      <c r="B321" s="232"/>
      <c r="C321" s="233"/>
      <c r="D321" s="234" t="s">
        <v>156</v>
      </c>
      <c r="E321" s="233"/>
      <c r="F321" s="236" t="s">
        <v>487</v>
      </c>
      <c r="G321" s="233"/>
      <c r="H321" s="237">
        <v>74.709000000000003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156</v>
      </c>
      <c r="AU321" s="243" t="s">
        <v>154</v>
      </c>
      <c r="AV321" s="13" t="s">
        <v>154</v>
      </c>
      <c r="AW321" s="13" t="s">
        <v>4</v>
      </c>
      <c r="AX321" s="13" t="s">
        <v>84</v>
      </c>
      <c r="AY321" s="243" t="s">
        <v>147</v>
      </c>
    </row>
    <row r="322" s="2" customFormat="1" ht="44.25" customHeight="1">
      <c r="A322" s="37"/>
      <c r="B322" s="38"/>
      <c r="C322" s="218" t="s">
        <v>488</v>
      </c>
      <c r="D322" s="218" t="s">
        <v>149</v>
      </c>
      <c r="E322" s="219" t="s">
        <v>489</v>
      </c>
      <c r="F322" s="220" t="s">
        <v>490</v>
      </c>
      <c r="G322" s="221" t="s">
        <v>152</v>
      </c>
      <c r="H322" s="222">
        <v>111.733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42</v>
      </c>
      <c r="O322" s="90"/>
      <c r="P322" s="228">
        <f>O322*H322</f>
        <v>0</v>
      </c>
      <c r="Q322" s="228">
        <v>0.011350000000000001</v>
      </c>
      <c r="R322" s="228">
        <f>Q322*H322</f>
        <v>1.2681695500000001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153</v>
      </c>
      <c r="AT322" s="230" t="s">
        <v>149</v>
      </c>
      <c r="AU322" s="230" t="s">
        <v>154</v>
      </c>
      <c r="AY322" s="16" t="s">
        <v>147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154</v>
      </c>
      <c r="BK322" s="231">
        <f>ROUND(I322*H322,2)</f>
        <v>0</v>
      </c>
      <c r="BL322" s="16" t="s">
        <v>153</v>
      </c>
      <c r="BM322" s="230" t="s">
        <v>491</v>
      </c>
    </row>
    <row r="323" s="13" customFormat="1">
      <c r="A323" s="13"/>
      <c r="B323" s="232"/>
      <c r="C323" s="233"/>
      <c r="D323" s="234" t="s">
        <v>156</v>
      </c>
      <c r="E323" s="235" t="s">
        <v>1</v>
      </c>
      <c r="F323" s="236" t="s">
        <v>492</v>
      </c>
      <c r="G323" s="233"/>
      <c r="H323" s="237">
        <v>111.733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156</v>
      </c>
      <c r="AU323" s="243" t="s">
        <v>154</v>
      </c>
      <c r="AV323" s="13" t="s">
        <v>154</v>
      </c>
      <c r="AW323" s="13" t="s">
        <v>31</v>
      </c>
      <c r="AX323" s="13" t="s">
        <v>76</v>
      </c>
      <c r="AY323" s="243" t="s">
        <v>147</v>
      </c>
    </row>
    <row r="324" s="2" customFormat="1" ht="24.15" customHeight="1">
      <c r="A324" s="37"/>
      <c r="B324" s="38"/>
      <c r="C324" s="244" t="s">
        <v>493</v>
      </c>
      <c r="D324" s="244" t="s">
        <v>195</v>
      </c>
      <c r="E324" s="245" t="s">
        <v>393</v>
      </c>
      <c r="F324" s="246" t="s">
        <v>394</v>
      </c>
      <c r="G324" s="247" t="s">
        <v>152</v>
      </c>
      <c r="H324" s="248">
        <v>117.31999999999999</v>
      </c>
      <c r="I324" s="249"/>
      <c r="J324" s="250">
        <f>ROUND(I324*H324,2)</f>
        <v>0</v>
      </c>
      <c r="K324" s="251"/>
      <c r="L324" s="252"/>
      <c r="M324" s="253" t="s">
        <v>1</v>
      </c>
      <c r="N324" s="254" t="s">
        <v>42</v>
      </c>
      <c r="O324" s="90"/>
      <c r="P324" s="228">
        <f>O324*H324</f>
        <v>0</v>
      </c>
      <c r="Q324" s="228">
        <v>0.0089999999999999993</v>
      </c>
      <c r="R324" s="228">
        <f>Q324*H324</f>
        <v>1.0558799999999999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190</v>
      </c>
      <c r="AT324" s="230" t="s">
        <v>195</v>
      </c>
      <c r="AU324" s="230" t="s">
        <v>154</v>
      </c>
      <c r="AY324" s="16" t="s">
        <v>147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154</v>
      </c>
      <c r="BK324" s="231">
        <f>ROUND(I324*H324,2)</f>
        <v>0</v>
      </c>
      <c r="BL324" s="16" t="s">
        <v>153</v>
      </c>
      <c r="BM324" s="230" t="s">
        <v>494</v>
      </c>
    </row>
    <row r="325" s="13" customFormat="1">
      <c r="A325" s="13"/>
      <c r="B325" s="232"/>
      <c r="C325" s="233"/>
      <c r="D325" s="234" t="s">
        <v>156</v>
      </c>
      <c r="E325" s="235" t="s">
        <v>1</v>
      </c>
      <c r="F325" s="236" t="s">
        <v>495</v>
      </c>
      <c r="G325" s="233"/>
      <c r="H325" s="237">
        <v>111.733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156</v>
      </c>
      <c r="AU325" s="243" t="s">
        <v>154</v>
      </c>
      <c r="AV325" s="13" t="s">
        <v>154</v>
      </c>
      <c r="AW325" s="13" t="s">
        <v>31</v>
      </c>
      <c r="AX325" s="13" t="s">
        <v>84</v>
      </c>
      <c r="AY325" s="243" t="s">
        <v>147</v>
      </c>
    </row>
    <row r="326" s="13" customFormat="1">
      <c r="A326" s="13"/>
      <c r="B326" s="232"/>
      <c r="C326" s="233"/>
      <c r="D326" s="234" t="s">
        <v>156</v>
      </c>
      <c r="E326" s="233"/>
      <c r="F326" s="236" t="s">
        <v>496</v>
      </c>
      <c r="G326" s="233"/>
      <c r="H326" s="237">
        <v>117.31999999999999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154</v>
      </c>
      <c r="AV326" s="13" t="s">
        <v>154</v>
      </c>
      <c r="AW326" s="13" t="s">
        <v>4</v>
      </c>
      <c r="AX326" s="13" t="s">
        <v>84</v>
      </c>
      <c r="AY326" s="243" t="s">
        <v>147</v>
      </c>
    </row>
    <row r="327" s="2" customFormat="1" ht="44.25" customHeight="1">
      <c r="A327" s="37"/>
      <c r="B327" s="38"/>
      <c r="C327" s="218" t="s">
        <v>316</v>
      </c>
      <c r="D327" s="218" t="s">
        <v>149</v>
      </c>
      <c r="E327" s="219" t="s">
        <v>497</v>
      </c>
      <c r="F327" s="220" t="s">
        <v>498</v>
      </c>
      <c r="G327" s="221" t="s">
        <v>152</v>
      </c>
      <c r="H327" s="222">
        <v>119.026</v>
      </c>
      <c r="I327" s="223"/>
      <c r="J327" s="224">
        <f>ROUND(I327*H327,2)</f>
        <v>0</v>
      </c>
      <c r="K327" s="225"/>
      <c r="L327" s="43"/>
      <c r="M327" s="226" t="s">
        <v>1</v>
      </c>
      <c r="N327" s="227" t="s">
        <v>42</v>
      </c>
      <c r="O327" s="90"/>
      <c r="P327" s="228">
        <f>O327*H327</f>
        <v>0</v>
      </c>
      <c r="Q327" s="228">
        <v>0.011599999999999999</v>
      </c>
      <c r="R327" s="228">
        <f>Q327*H327</f>
        <v>1.3807015999999999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153</v>
      </c>
      <c r="AT327" s="230" t="s">
        <v>149</v>
      </c>
      <c r="AU327" s="230" t="s">
        <v>154</v>
      </c>
      <c r="AY327" s="16" t="s">
        <v>147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154</v>
      </c>
      <c r="BK327" s="231">
        <f>ROUND(I327*H327,2)</f>
        <v>0</v>
      </c>
      <c r="BL327" s="16" t="s">
        <v>153</v>
      </c>
      <c r="BM327" s="230" t="s">
        <v>499</v>
      </c>
    </row>
    <row r="328" s="13" customFormat="1">
      <c r="A328" s="13"/>
      <c r="B328" s="232"/>
      <c r="C328" s="233"/>
      <c r="D328" s="234" t="s">
        <v>156</v>
      </c>
      <c r="E328" s="235" t="s">
        <v>1</v>
      </c>
      <c r="F328" s="236" t="s">
        <v>500</v>
      </c>
      <c r="G328" s="233"/>
      <c r="H328" s="237">
        <v>12.143000000000001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154</v>
      </c>
      <c r="AV328" s="13" t="s">
        <v>154</v>
      </c>
      <c r="AW328" s="13" t="s">
        <v>31</v>
      </c>
      <c r="AX328" s="13" t="s">
        <v>76</v>
      </c>
      <c r="AY328" s="243" t="s">
        <v>147</v>
      </c>
    </row>
    <row r="329" s="13" customFormat="1">
      <c r="A329" s="13"/>
      <c r="B329" s="232"/>
      <c r="C329" s="233"/>
      <c r="D329" s="234" t="s">
        <v>156</v>
      </c>
      <c r="E329" s="235" t="s">
        <v>1</v>
      </c>
      <c r="F329" s="236" t="s">
        <v>501</v>
      </c>
      <c r="G329" s="233"/>
      <c r="H329" s="237">
        <v>106.883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154</v>
      </c>
      <c r="AV329" s="13" t="s">
        <v>154</v>
      </c>
      <c r="AW329" s="13" t="s">
        <v>31</v>
      </c>
      <c r="AX329" s="13" t="s">
        <v>76</v>
      </c>
      <c r="AY329" s="243" t="s">
        <v>147</v>
      </c>
    </row>
    <row r="330" s="2" customFormat="1" ht="24.15" customHeight="1">
      <c r="A330" s="37"/>
      <c r="B330" s="38"/>
      <c r="C330" s="244" t="s">
        <v>380</v>
      </c>
      <c r="D330" s="244" t="s">
        <v>195</v>
      </c>
      <c r="E330" s="245" t="s">
        <v>502</v>
      </c>
      <c r="F330" s="246" t="s">
        <v>503</v>
      </c>
      <c r="G330" s="247" t="s">
        <v>152</v>
      </c>
      <c r="H330" s="248">
        <v>124.977</v>
      </c>
      <c r="I330" s="249"/>
      <c r="J330" s="250">
        <f>ROUND(I330*H330,2)</f>
        <v>0</v>
      </c>
      <c r="K330" s="251"/>
      <c r="L330" s="252"/>
      <c r="M330" s="253" t="s">
        <v>1</v>
      </c>
      <c r="N330" s="254" t="s">
        <v>42</v>
      </c>
      <c r="O330" s="90"/>
      <c r="P330" s="228">
        <f>O330*H330</f>
        <v>0</v>
      </c>
      <c r="Q330" s="228">
        <v>0.021999999999999999</v>
      </c>
      <c r="R330" s="228">
        <f>Q330*H330</f>
        <v>2.7494939999999999</v>
      </c>
      <c r="S330" s="228">
        <v>0</v>
      </c>
      <c r="T330" s="22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0" t="s">
        <v>190</v>
      </c>
      <c r="AT330" s="230" t="s">
        <v>195</v>
      </c>
      <c r="AU330" s="230" t="s">
        <v>154</v>
      </c>
      <c r="AY330" s="16" t="s">
        <v>147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6" t="s">
        <v>154</v>
      </c>
      <c r="BK330" s="231">
        <f>ROUND(I330*H330,2)</f>
        <v>0</v>
      </c>
      <c r="BL330" s="16" t="s">
        <v>153</v>
      </c>
      <c r="BM330" s="230" t="s">
        <v>504</v>
      </c>
    </row>
    <row r="331" s="13" customFormat="1">
      <c r="A331" s="13"/>
      <c r="B331" s="232"/>
      <c r="C331" s="233"/>
      <c r="D331" s="234" t="s">
        <v>156</v>
      </c>
      <c r="E331" s="235" t="s">
        <v>1</v>
      </c>
      <c r="F331" s="236" t="s">
        <v>505</v>
      </c>
      <c r="G331" s="233"/>
      <c r="H331" s="237">
        <v>119.026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154</v>
      </c>
      <c r="AV331" s="13" t="s">
        <v>154</v>
      </c>
      <c r="AW331" s="13" t="s">
        <v>31</v>
      </c>
      <c r="AX331" s="13" t="s">
        <v>84</v>
      </c>
      <c r="AY331" s="243" t="s">
        <v>147</v>
      </c>
    </row>
    <row r="332" s="13" customFormat="1">
      <c r="A332" s="13"/>
      <c r="B332" s="232"/>
      <c r="C332" s="233"/>
      <c r="D332" s="234" t="s">
        <v>156</v>
      </c>
      <c r="E332" s="233"/>
      <c r="F332" s="236" t="s">
        <v>506</v>
      </c>
      <c r="G332" s="233"/>
      <c r="H332" s="237">
        <v>124.977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156</v>
      </c>
      <c r="AU332" s="243" t="s">
        <v>154</v>
      </c>
      <c r="AV332" s="13" t="s">
        <v>154</v>
      </c>
      <c r="AW332" s="13" t="s">
        <v>4</v>
      </c>
      <c r="AX332" s="13" t="s">
        <v>84</v>
      </c>
      <c r="AY332" s="243" t="s">
        <v>147</v>
      </c>
    </row>
    <row r="333" s="2" customFormat="1" ht="37.8" customHeight="1">
      <c r="A333" s="37"/>
      <c r="B333" s="38"/>
      <c r="C333" s="218" t="s">
        <v>507</v>
      </c>
      <c r="D333" s="218" t="s">
        <v>149</v>
      </c>
      <c r="E333" s="219" t="s">
        <v>508</v>
      </c>
      <c r="F333" s="220" t="s">
        <v>509</v>
      </c>
      <c r="G333" s="221" t="s">
        <v>215</v>
      </c>
      <c r="H333" s="222">
        <v>638.44899999999996</v>
      </c>
      <c r="I333" s="223"/>
      <c r="J333" s="224">
        <f>ROUND(I333*H333,2)</f>
        <v>0</v>
      </c>
      <c r="K333" s="225"/>
      <c r="L333" s="43"/>
      <c r="M333" s="226" t="s">
        <v>1</v>
      </c>
      <c r="N333" s="227" t="s">
        <v>42</v>
      </c>
      <c r="O333" s="90"/>
      <c r="P333" s="228">
        <f>O333*H333</f>
        <v>0</v>
      </c>
      <c r="Q333" s="228">
        <v>0.0033899999999999998</v>
      </c>
      <c r="R333" s="228">
        <f>Q333*H333</f>
        <v>2.1643421099999998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153</v>
      </c>
      <c r="AT333" s="230" t="s">
        <v>149</v>
      </c>
      <c r="AU333" s="230" t="s">
        <v>154</v>
      </c>
      <c r="AY333" s="16" t="s">
        <v>147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154</v>
      </c>
      <c r="BK333" s="231">
        <f>ROUND(I333*H333,2)</f>
        <v>0</v>
      </c>
      <c r="BL333" s="16" t="s">
        <v>153</v>
      </c>
      <c r="BM333" s="230" t="s">
        <v>510</v>
      </c>
    </row>
    <row r="334" s="13" customFormat="1">
      <c r="A334" s="13"/>
      <c r="B334" s="232"/>
      <c r="C334" s="233"/>
      <c r="D334" s="234" t="s">
        <v>156</v>
      </c>
      <c r="E334" s="235" t="s">
        <v>1</v>
      </c>
      <c r="F334" s="236" t="s">
        <v>511</v>
      </c>
      <c r="G334" s="233"/>
      <c r="H334" s="237">
        <v>150.88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154</v>
      </c>
      <c r="AV334" s="13" t="s">
        <v>154</v>
      </c>
      <c r="AW334" s="13" t="s">
        <v>31</v>
      </c>
      <c r="AX334" s="13" t="s">
        <v>76</v>
      </c>
      <c r="AY334" s="243" t="s">
        <v>147</v>
      </c>
    </row>
    <row r="335" s="13" customFormat="1">
      <c r="A335" s="13"/>
      <c r="B335" s="232"/>
      <c r="C335" s="233"/>
      <c r="D335" s="234" t="s">
        <v>156</v>
      </c>
      <c r="E335" s="235" t="s">
        <v>1</v>
      </c>
      <c r="F335" s="236" t="s">
        <v>512</v>
      </c>
      <c r="G335" s="233"/>
      <c r="H335" s="237">
        <v>29.359000000000002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156</v>
      </c>
      <c r="AU335" s="243" t="s">
        <v>154</v>
      </c>
      <c r="AV335" s="13" t="s">
        <v>154</v>
      </c>
      <c r="AW335" s="13" t="s">
        <v>31</v>
      </c>
      <c r="AX335" s="13" t="s">
        <v>76</v>
      </c>
      <c r="AY335" s="243" t="s">
        <v>147</v>
      </c>
    </row>
    <row r="336" s="13" customFormat="1">
      <c r="A336" s="13"/>
      <c r="B336" s="232"/>
      <c r="C336" s="233"/>
      <c r="D336" s="234" t="s">
        <v>156</v>
      </c>
      <c r="E336" s="235" t="s">
        <v>1</v>
      </c>
      <c r="F336" s="236" t="s">
        <v>513</v>
      </c>
      <c r="G336" s="233"/>
      <c r="H336" s="237">
        <v>2.1400000000000001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156</v>
      </c>
      <c r="AU336" s="243" t="s">
        <v>154</v>
      </c>
      <c r="AV336" s="13" t="s">
        <v>154</v>
      </c>
      <c r="AW336" s="13" t="s">
        <v>31</v>
      </c>
      <c r="AX336" s="13" t="s">
        <v>76</v>
      </c>
      <c r="AY336" s="243" t="s">
        <v>147</v>
      </c>
    </row>
    <row r="337" s="13" customFormat="1">
      <c r="A337" s="13"/>
      <c r="B337" s="232"/>
      <c r="C337" s="233"/>
      <c r="D337" s="234" t="s">
        <v>156</v>
      </c>
      <c r="E337" s="235" t="s">
        <v>1</v>
      </c>
      <c r="F337" s="236" t="s">
        <v>514</v>
      </c>
      <c r="G337" s="233"/>
      <c r="H337" s="237">
        <v>423.10000000000002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154</v>
      </c>
      <c r="AV337" s="13" t="s">
        <v>154</v>
      </c>
      <c r="AW337" s="13" t="s">
        <v>31</v>
      </c>
      <c r="AX337" s="13" t="s">
        <v>76</v>
      </c>
      <c r="AY337" s="243" t="s">
        <v>147</v>
      </c>
    </row>
    <row r="338" s="13" customFormat="1">
      <c r="A338" s="13"/>
      <c r="B338" s="232"/>
      <c r="C338" s="233"/>
      <c r="D338" s="234" t="s">
        <v>156</v>
      </c>
      <c r="E338" s="235" t="s">
        <v>1</v>
      </c>
      <c r="F338" s="236" t="s">
        <v>515</v>
      </c>
      <c r="G338" s="233"/>
      <c r="H338" s="237">
        <v>30.969999999999999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156</v>
      </c>
      <c r="AU338" s="243" t="s">
        <v>154</v>
      </c>
      <c r="AV338" s="13" t="s">
        <v>154</v>
      </c>
      <c r="AW338" s="13" t="s">
        <v>31</v>
      </c>
      <c r="AX338" s="13" t="s">
        <v>76</v>
      </c>
      <c r="AY338" s="243" t="s">
        <v>147</v>
      </c>
    </row>
    <row r="339" s="13" customFormat="1">
      <c r="A339" s="13"/>
      <c r="B339" s="232"/>
      <c r="C339" s="233"/>
      <c r="D339" s="234" t="s">
        <v>156</v>
      </c>
      <c r="E339" s="235" t="s">
        <v>1</v>
      </c>
      <c r="F339" s="236" t="s">
        <v>516</v>
      </c>
      <c r="G339" s="233"/>
      <c r="H339" s="237">
        <v>2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156</v>
      </c>
      <c r="AU339" s="243" t="s">
        <v>154</v>
      </c>
      <c r="AV339" s="13" t="s">
        <v>154</v>
      </c>
      <c r="AW339" s="13" t="s">
        <v>31</v>
      </c>
      <c r="AX339" s="13" t="s">
        <v>76</v>
      </c>
      <c r="AY339" s="243" t="s">
        <v>147</v>
      </c>
    </row>
    <row r="340" s="2" customFormat="1" ht="24.15" customHeight="1">
      <c r="A340" s="37"/>
      <c r="B340" s="38"/>
      <c r="C340" s="244" t="s">
        <v>517</v>
      </c>
      <c r="D340" s="244" t="s">
        <v>195</v>
      </c>
      <c r="E340" s="245" t="s">
        <v>518</v>
      </c>
      <c r="F340" s="246" t="s">
        <v>519</v>
      </c>
      <c r="G340" s="247" t="s">
        <v>152</v>
      </c>
      <c r="H340" s="248">
        <v>201.112</v>
      </c>
      <c r="I340" s="249"/>
      <c r="J340" s="250">
        <f>ROUND(I340*H340,2)</f>
        <v>0</v>
      </c>
      <c r="K340" s="251"/>
      <c r="L340" s="252"/>
      <c r="M340" s="253" t="s">
        <v>1</v>
      </c>
      <c r="N340" s="254" t="s">
        <v>42</v>
      </c>
      <c r="O340" s="90"/>
      <c r="P340" s="228">
        <f>O340*H340</f>
        <v>0</v>
      </c>
      <c r="Q340" s="228">
        <v>0.0047999999999999996</v>
      </c>
      <c r="R340" s="228">
        <f>Q340*H340</f>
        <v>0.96533759999999991</v>
      </c>
      <c r="S340" s="228">
        <v>0</v>
      </c>
      <c r="T340" s="22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30" t="s">
        <v>190</v>
      </c>
      <c r="AT340" s="230" t="s">
        <v>195</v>
      </c>
      <c r="AU340" s="230" t="s">
        <v>154</v>
      </c>
      <c r="AY340" s="16" t="s">
        <v>147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6" t="s">
        <v>154</v>
      </c>
      <c r="BK340" s="231">
        <f>ROUND(I340*H340,2)</f>
        <v>0</v>
      </c>
      <c r="BL340" s="16" t="s">
        <v>153</v>
      </c>
      <c r="BM340" s="230" t="s">
        <v>520</v>
      </c>
    </row>
    <row r="341" s="13" customFormat="1">
      <c r="A341" s="13"/>
      <c r="B341" s="232"/>
      <c r="C341" s="233"/>
      <c r="D341" s="234" t="s">
        <v>156</v>
      </c>
      <c r="E341" s="235" t="s">
        <v>1</v>
      </c>
      <c r="F341" s="236" t="s">
        <v>521</v>
      </c>
      <c r="G341" s="233"/>
      <c r="H341" s="237">
        <v>191.535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156</v>
      </c>
      <c r="AU341" s="243" t="s">
        <v>154</v>
      </c>
      <c r="AV341" s="13" t="s">
        <v>154</v>
      </c>
      <c r="AW341" s="13" t="s">
        <v>31</v>
      </c>
      <c r="AX341" s="13" t="s">
        <v>84</v>
      </c>
      <c r="AY341" s="243" t="s">
        <v>147</v>
      </c>
    </row>
    <row r="342" s="13" customFormat="1">
      <c r="A342" s="13"/>
      <c r="B342" s="232"/>
      <c r="C342" s="233"/>
      <c r="D342" s="234" t="s">
        <v>156</v>
      </c>
      <c r="E342" s="233"/>
      <c r="F342" s="236" t="s">
        <v>522</v>
      </c>
      <c r="G342" s="233"/>
      <c r="H342" s="237">
        <v>201.112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156</v>
      </c>
      <c r="AU342" s="243" t="s">
        <v>154</v>
      </c>
      <c r="AV342" s="13" t="s">
        <v>154</v>
      </c>
      <c r="AW342" s="13" t="s">
        <v>4</v>
      </c>
      <c r="AX342" s="13" t="s">
        <v>84</v>
      </c>
      <c r="AY342" s="243" t="s">
        <v>147</v>
      </c>
    </row>
    <row r="343" s="2" customFormat="1" ht="37.8" customHeight="1">
      <c r="A343" s="37"/>
      <c r="B343" s="38"/>
      <c r="C343" s="218" t="s">
        <v>523</v>
      </c>
      <c r="D343" s="218" t="s">
        <v>149</v>
      </c>
      <c r="E343" s="219" t="s">
        <v>524</v>
      </c>
      <c r="F343" s="220" t="s">
        <v>525</v>
      </c>
      <c r="G343" s="221" t="s">
        <v>152</v>
      </c>
      <c r="H343" s="222">
        <v>667.81200000000001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42</v>
      </c>
      <c r="O343" s="90"/>
      <c r="P343" s="228">
        <f>O343*H343</f>
        <v>0</v>
      </c>
      <c r="Q343" s="228">
        <v>0.013350000000000001</v>
      </c>
      <c r="R343" s="228">
        <f>Q343*H343</f>
        <v>8.9152902000000012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153</v>
      </c>
      <c r="AT343" s="230" t="s">
        <v>149</v>
      </c>
      <c r="AU343" s="230" t="s">
        <v>154</v>
      </c>
      <c r="AY343" s="16" t="s">
        <v>147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154</v>
      </c>
      <c r="BK343" s="231">
        <f>ROUND(I343*H343,2)</f>
        <v>0</v>
      </c>
      <c r="BL343" s="16" t="s">
        <v>153</v>
      </c>
      <c r="BM343" s="230" t="s">
        <v>526</v>
      </c>
    </row>
    <row r="344" s="13" customFormat="1">
      <c r="A344" s="13"/>
      <c r="B344" s="232"/>
      <c r="C344" s="233"/>
      <c r="D344" s="234" t="s">
        <v>156</v>
      </c>
      <c r="E344" s="235" t="s">
        <v>1</v>
      </c>
      <c r="F344" s="236" t="s">
        <v>527</v>
      </c>
      <c r="G344" s="233"/>
      <c r="H344" s="237">
        <v>313.524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156</v>
      </c>
      <c r="AU344" s="243" t="s">
        <v>154</v>
      </c>
      <c r="AV344" s="13" t="s">
        <v>154</v>
      </c>
      <c r="AW344" s="13" t="s">
        <v>31</v>
      </c>
      <c r="AX344" s="13" t="s">
        <v>76</v>
      </c>
      <c r="AY344" s="243" t="s">
        <v>147</v>
      </c>
    </row>
    <row r="345" s="13" customFormat="1">
      <c r="A345" s="13"/>
      <c r="B345" s="232"/>
      <c r="C345" s="233"/>
      <c r="D345" s="234" t="s">
        <v>156</v>
      </c>
      <c r="E345" s="235" t="s">
        <v>1</v>
      </c>
      <c r="F345" s="236" t="s">
        <v>528</v>
      </c>
      <c r="G345" s="233"/>
      <c r="H345" s="237">
        <v>354.28800000000001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156</v>
      </c>
      <c r="AU345" s="243" t="s">
        <v>154</v>
      </c>
      <c r="AV345" s="13" t="s">
        <v>154</v>
      </c>
      <c r="AW345" s="13" t="s">
        <v>31</v>
      </c>
      <c r="AX345" s="13" t="s">
        <v>76</v>
      </c>
      <c r="AY345" s="243" t="s">
        <v>147</v>
      </c>
    </row>
    <row r="346" s="2" customFormat="1" ht="16.5" customHeight="1">
      <c r="A346" s="37"/>
      <c r="B346" s="38"/>
      <c r="C346" s="244" t="s">
        <v>529</v>
      </c>
      <c r="D346" s="244" t="s">
        <v>195</v>
      </c>
      <c r="E346" s="245" t="s">
        <v>530</v>
      </c>
      <c r="F346" s="246" t="s">
        <v>531</v>
      </c>
      <c r="G346" s="247" t="s">
        <v>152</v>
      </c>
      <c r="H346" s="248">
        <v>518.25099999999998</v>
      </c>
      <c r="I346" s="249"/>
      <c r="J346" s="250">
        <f>ROUND(I346*H346,2)</f>
        <v>0</v>
      </c>
      <c r="K346" s="251"/>
      <c r="L346" s="252"/>
      <c r="M346" s="253" t="s">
        <v>1</v>
      </c>
      <c r="N346" s="254" t="s">
        <v>42</v>
      </c>
      <c r="O346" s="90"/>
      <c r="P346" s="228">
        <f>O346*H346</f>
        <v>0</v>
      </c>
      <c r="Q346" s="228">
        <v>0.0018</v>
      </c>
      <c r="R346" s="228">
        <f>Q346*H346</f>
        <v>0.9328517999999999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190</v>
      </c>
      <c r="AT346" s="230" t="s">
        <v>195</v>
      </c>
      <c r="AU346" s="230" t="s">
        <v>154</v>
      </c>
      <c r="AY346" s="16" t="s">
        <v>147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154</v>
      </c>
      <c r="BK346" s="231">
        <f>ROUND(I346*H346,2)</f>
        <v>0</v>
      </c>
      <c r="BL346" s="16" t="s">
        <v>153</v>
      </c>
      <c r="BM346" s="230" t="s">
        <v>532</v>
      </c>
    </row>
    <row r="347" s="13" customFormat="1">
      <c r="A347" s="13"/>
      <c r="B347" s="232"/>
      <c r="C347" s="233"/>
      <c r="D347" s="234" t="s">
        <v>156</v>
      </c>
      <c r="E347" s="235" t="s">
        <v>1</v>
      </c>
      <c r="F347" s="236" t="s">
        <v>527</v>
      </c>
      <c r="G347" s="233"/>
      <c r="H347" s="237">
        <v>313.524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156</v>
      </c>
      <c r="AU347" s="243" t="s">
        <v>154</v>
      </c>
      <c r="AV347" s="13" t="s">
        <v>154</v>
      </c>
      <c r="AW347" s="13" t="s">
        <v>31</v>
      </c>
      <c r="AX347" s="13" t="s">
        <v>76</v>
      </c>
      <c r="AY347" s="243" t="s">
        <v>147</v>
      </c>
    </row>
    <row r="348" s="13" customFormat="1">
      <c r="A348" s="13"/>
      <c r="B348" s="232"/>
      <c r="C348" s="233"/>
      <c r="D348" s="234" t="s">
        <v>156</v>
      </c>
      <c r="E348" s="235" t="s">
        <v>1</v>
      </c>
      <c r="F348" s="236" t="s">
        <v>533</v>
      </c>
      <c r="G348" s="233"/>
      <c r="H348" s="237">
        <v>180.048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156</v>
      </c>
      <c r="AU348" s="243" t="s">
        <v>154</v>
      </c>
      <c r="AV348" s="13" t="s">
        <v>154</v>
      </c>
      <c r="AW348" s="13" t="s">
        <v>31</v>
      </c>
      <c r="AX348" s="13" t="s">
        <v>76</v>
      </c>
      <c r="AY348" s="243" t="s">
        <v>147</v>
      </c>
    </row>
    <row r="349" s="13" customFormat="1">
      <c r="A349" s="13"/>
      <c r="B349" s="232"/>
      <c r="C349" s="233"/>
      <c r="D349" s="234" t="s">
        <v>156</v>
      </c>
      <c r="E349" s="233"/>
      <c r="F349" s="236" t="s">
        <v>534</v>
      </c>
      <c r="G349" s="233"/>
      <c r="H349" s="237">
        <v>518.25099999999998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154</v>
      </c>
      <c r="AV349" s="13" t="s">
        <v>154</v>
      </c>
      <c r="AW349" s="13" t="s">
        <v>4</v>
      </c>
      <c r="AX349" s="13" t="s">
        <v>84</v>
      </c>
      <c r="AY349" s="243" t="s">
        <v>147</v>
      </c>
    </row>
    <row r="350" s="2" customFormat="1" ht="24.15" customHeight="1">
      <c r="A350" s="37"/>
      <c r="B350" s="38"/>
      <c r="C350" s="244" t="s">
        <v>535</v>
      </c>
      <c r="D350" s="244" t="s">
        <v>195</v>
      </c>
      <c r="E350" s="245" t="s">
        <v>536</v>
      </c>
      <c r="F350" s="246" t="s">
        <v>537</v>
      </c>
      <c r="G350" s="247" t="s">
        <v>152</v>
      </c>
      <c r="H350" s="248">
        <v>182.952</v>
      </c>
      <c r="I350" s="249"/>
      <c r="J350" s="250">
        <f>ROUND(I350*H350,2)</f>
        <v>0</v>
      </c>
      <c r="K350" s="251"/>
      <c r="L350" s="252"/>
      <c r="M350" s="253" t="s">
        <v>1</v>
      </c>
      <c r="N350" s="254" t="s">
        <v>42</v>
      </c>
      <c r="O350" s="90"/>
      <c r="P350" s="228">
        <f>O350*H350</f>
        <v>0</v>
      </c>
      <c r="Q350" s="228">
        <v>0.0023999999999999998</v>
      </c>
      <c r="R350" s="228">
        <f>Q350*H350</f>
        <v>0.43908479999999994</v>
      </c>
      <c r="S350" s="228">
        <v>0</v>
      </c>
      <c r="T350" s="22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0" t="s">
        <v>190</v>
      </c>
      <c r="AT350" s="230" t="s">
        <v>195</v>
      </c>
      <c r="AU350" s="230" t="s">
        <v>154</v>
      </c>
      <c r="AY350" s="16" t="s">
        <v>147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6" t="s">
        <v>154</v>
      </c>
      <c r="BK350" s="231">
        <f>ROUND(I350*H350,2)</f>
        <v>0</v>
      </c>
      <c r="BL350" s="16" t="s">
        <v>153</v>
      </c>
      <c r="BM350" s="230" t="s">
        <v>538</v>
      </c>
    </row>
    <row r="351" s="13" customFormat="1">
      <c r="A351" s="13"/>
      <c r="B351" s="232"/>
      <c r="C351" s="233"/>
      <c r="D351" s="234" t="s">
        <v>156</v>
      </c>
      <c r="E351" s="235" t="s">
        <v>1</v>
      </c>
      <c r="F351" s="236" t="s">
        <v>539</v>
      </c>
      <c r="G351" s="233"/>
      <c r="H351" s="237">
        <v>174.24000000000001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156</v>
      </c>
      <c r="AU351" s="243" t="s">
        <v>154</v>
      </c>
      <c r="AV351" s="13" t="s">
        <v>154</v>
      </c>
      <c r="AW351" s="13" t="s">
        <v>31</v>
      </c>
      <c r="AX351" s="13" t="s">
        <v>76</v>
      </c>
      <c r="AY351" s="243" t="s">
        <v>147</v>
      </c>
    </row>
    <row r="352" s="13" customFormat="1">
      <c r="A352" s="13"/>
      <c r="B352" s="232"/>
      <c r="C352" s="233"/>
      <c r="D352" s="234" t="s">
        <v>156</v>
      </c>
      <c r="E352" s="233"/>
      <c r="F352" s="236" t="s">
        <v>540</v>
      </c>
      <c r="G352" s="233"/>
      <c r="H352" s="237">
        <v>182.952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156</v>
      </c>
      <c r="AU352" s="243" t="s">
        <v>154</v>
      </c>
      <c r="AV352" s="13" t="s">
        <v>154</v>
      </c>
      <c r="AW352" s="13" t="s">
        <v>4</v>
      </c>
      <c r="AX352" s="13" t="s">
        <v>84</v>
      </c>
      <c r="AY352" s="243" t="s">
        <v>147</v>
      </c>
    </row>
    <row r="353" s="2" customFormat="1" ht="37.8" customHeight="1">
      <c r="A353" s="37"/>
      <c r="B353" s="38"/>
      <c r="C353" s="218" t="s">
        <v>541</v>
      </c>
      <c r="D353" s="218" t="s">
        <v>149</v>
      </c>
      <c r="E353" s="219" t="s">
        <v>542</v>
      </c>
      <c r="F353" s="220" t="s">
        <v>543</v>
      </c>
      <c r="G353" s="221" t="s">
        <v>152</v>
      </c>
      <c r="H353" s="222">
        <v>4.2949999999999999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42</v>
      </c>
      <c r="O353" s="90"/>
      <c r="P353" s="228">
        <f>O353*H353</f>
        <v>0</v>
      </c>
      <c r="Q353" s="228">
        <v>0.013520000000000001</v>
      </c>
      <c r="R353" s="228">
        <f>Q353*H353</f>
        <v>0.058068399999999999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153</v>
      </c>
      <c r="AT353" s="230" t="s">
        <v>149</v>
      </c>
      <c r="AU353" s="230" t="s">
        <v>154</v>
      </c>
      <c r="AY353" s="16" t="s">
        <v>147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154</v>
      </c>
      <c r="BK353" s="231">
        <f>ROUND(I353*H353,2)</f>
        <v>0</v>
      </c>
      <c r="BL353" s="16" t="s">
        <v>153</v>
      </c>
      <c r="BM353" s="230" t="s">
        <v>544</v>
      </c>
    </row>
    <row r="354" s="13" customFormat="1">
      <c r="A354" s="13"/>
      <c r="B354" s="232"/>
      <c r="C354" s="233"/>
      <c r="D354" s="234" t="s">
        <v>156</v>
      </c>
      <c r="E354" s="235" t="s">
        <v>1</v>
      </c>
      <c r="F354" s="236" t="s">
        <v>545</v>
      </c>
      <c r="G354" s="233"/>
      <c r="H354" s="237">
        <v>4.2949999999999999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156</v>
      </c>
      <c r="AU354" s="243" t="s">
        <v>154</v>
      </c>
      <c r="AV354" s="13" t="s">
        <v>154</v>
      </c>
      <c r="AW354" s="13" t="s">
        <v>31</v>
      </c>
      <c r="AX354" s="13" t="s">
        <v>76</v>
      </c>
      <c r="AY354" s="243" t="s">
        <v>147</v>
      </c>
    </row>
    <row r="355" s="2" customFormat="1" ht="16.5" customHeight="1">
      <c r="A355" s="37"/>
      <c r="B355" s="38"/>
      <c r="C355" s="244" t="s">
        <v>546</v>
      </c>
      <c r="D355" s="244" t="s">
        <v>195</v>
      </c>
      <c r="E355" s="245" t="s">
        <v>547</v>
      </c>
      <c r="F355" s="246" t="s">
        <v>548</v>
      </c>
      <c r="G355" s="247" t="s">
        <v>152</v>
      </c>
      <c r="H355" s="248">
        <v>4.5099999999999998</v>
      </c>
      <c r="I355" s="249"/>
      <c r="J355" s="250">
        <f>ROUND(I355*H355,2)</f>
        <v>0</v>
      </c>
      <c r="K355" s="251"/>
      <c r="L355" s="252"/>
      <c r="M355" s="253" t="s">
        <v>1</v>
      </c>
      <c r="N355" s="254" t="s">
        <v>42</v>
      </c>
      <c r="O355" s="90"/>
      <c r="P355" s="228">
        <f>O355*H355</f>
        <v>0</v>
      </c>
      <c r="Q355" s="228">
        <v>0.0041999999999999997</v>
      </c>
      <c r="R355" s="228">
        <f>Q355*H355</f>
        <v>0.018941999999999997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190</v>
      </c>
      <c r="AT355" s="230" t="s">
        <v>195</v>
      </c>
      <c r="AU355" s="230" t="s">
        <v>154</v>
      </c>
      <c r="AY355" s="16" t="s">
        <v>147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154</v>
      </c>
      <c r="BK355" s="231">
        <f>ROUND(I355*H355,2)</f>
        <v>0</v>
      </c>
      <c r="BL355" s="16" t="s">
        <v>153</v>
      </c>
      <c r="BM355" s="230" t="s">
        <v>549</v>
      </c>
    </row>
    <row r="356" s="13" customFormat="1">
      <c r="A356" s="13"/>
      <c r="B356" s="232"/>
      <c r="C356" s="233"/>
      <c r="D356" s="234" t="s">
        <v>156</v>
      </c>
      <c r="E356" s="235" t="s">
        <v>1</v>
      </c>
      <c r="F356" s="236" t="s">
        <v>550</v>
      </c>
      <c r="G356" s="233"/>
      <c r="H356" s="237">
        <v>4.2949999999999999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156</v>
      </c>
      <c r="AU356" s="243" t="s">
        <v>154</v>
      </c>
      <c r="AV356" s="13" t="s">
        <v>154</v>
      </c>
      <c r="AW356" s="13" t="s">
        <v>31</v>
      </c>
      <c r="AX356" s="13" t="s">
        <v>84</v>
      </c>
      <c r="AY356" s="243" t="s">
        <v>147</v>
      </c>
    </row>
    <row r="357" s="13" customFormat="1">
      <c r="A357" s="13"/>
      <c r="B357" s="232"/>
      <c r="C357" s="233"/>
      <c r="D357" s="234" t="s">
        <v>156</v>
      </c>
      <c r="E357" s="233"/>
      <c r="F357" s="236" t="s">
        <v>551</v>
      </c>
      <c r="G357" s="233"/>
      <c r="H357" s="237">
        <v>4.5099999999999998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154</v>
      </c>
      <c r="AV357" s="13" t="s">
        <v>154</v>
      </c>
      <c r="AW357" s="13" t="s">
        <v>4</v>
      </c>
      <c r="AX357" s="13" t="s">
        <v>84</v>
      </c>
      <c r="AY357" s="243" t="s">
        <v>147</v>
      </c>
    </row>
    <row r="358" s="2" customFormat="1" ht="37.8" customHeight="1">
      <c r="A358" s="37"/>
      <c r="B358" s="38"/>
      <c r="C358" s="218" t="s">
        <v>552</v>
      </c>
      <c r="D358" s="218" t="s">
        <v>149</v>
      </c>
      <c r="E358" s="219" t="s">
        <v>553</v>
      </c>
      <c r="F358" s="220" t="s">
        <v>554</v>
      </c>
      <c r="G358" s="221" t="s">
        <v>215</v>
      </c>
      <c r="H358" s="222">
        <v>532.79999999999995</v>
      </c>
      <c r="I358" s="223"/>
      <c r="J358" s="224">
        <f>ROUND(I358*H358,2)</f>
        <v>0</v>
      </c>
      <c r="K358" s="225"/>
      <c r="L358" s="43"/>
      <c r="M358" s="226" t="s">
        <v>1</v>
      </c>
      <c r="N358" s="227" t="s">
        <v>42</v>
      </c>
      <c r="O358" s="90"/>
      <c r="P358" s="228">
        <f>O358*H358</f>
        <v>0</v>
      </c>
      <c r="Q358" s="228">
        <v>0.0027599999999999999</v>
      </c>
      <c r="R358" s="228">
        <f>Q358*H358</f>
        <v>1.4705279999999998</v>
      </c>
      <c r="S358" s="228">
        <v>0</v>
      </c>
      <c r="T358" s="22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0" t="s">
        <v>153</v>
      </c>
      <c r="AT358" s="230" t="s">
        <v>149</v>
      </c>
      <c r="AU358" s="230" t="s">
        <v>154</v>
      </c>
      <c r="AY358" s="16" t="s">
        <v>147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6" t="s">
        <v>154</v>
      </c>
      <c r="BK358" s="231">
        <f>ROUND(I358*H358,2)</f>
        <v>0</v>
      </c>
      <c r="BL358" s="16" t="s">
        <v>153</v>
      </c>
      <c r="BM358" s="230" t="s">
        <v>555</v>
      </c>
    </row>
    <row r="359" s="13" customFormat="1">
      <c r="A359" s="13"/>
      <c r="B359" s="232"/>
      <c r="C359" s="233"/>
      <c r="D359" s="234" t="s">
        <v>156</v>
      </c>
      <c r="E359" s="235" t="s">
        <v>1</v>
      </c>
      <c r="F359" s="236" t="s">
        <v>556</v>
      </c>
      <c r="G359" s="233"/>
      <c r="H359" s="237">
        <v>211.80000000000001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156</v>
      </c>
      <c r="AU359" s="243" t="s">
        <v>154</v>
      </c>
      <c r="AV359" s="13" t="s">
        <v>154</v>
      </c>
      <c r="AW359" s="13" t="s">
        <v>31</v>
      </c>
      <c r="AX359" s="13" t="s">
        <v>76</v>
      </c>
      <c r="AY359" s="243" t="s">
        <v>147</v>
      </c>
    </row>
    <row r="360" s="13" customFormat="1">
      <c r="A360" s="13"/>
      <c r="B360" s="232"/>
      <c r="C360" s="233"/>
      <c r="D360" s="234" t="s">
        <v>156</v>
      </c>
      <c r="E360" s="235" t="s">
        <v>1</v>
      </c>
      <c r="F360" s="236" t="s">
        <v>557</v>
      </c>
      <c r="G360" s="233"/>
      <c r="H360" s="237">
        <v>321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156</v>
      </c>
      <c r="AU360" s="243" t="s">
        <v>154</v>
      </c>
      <c r="AV360" s="13" t="s">
        <v>154</v>
      </c>
      <c r="AW360" s="13" t="s">
        <v>31</v>
      </c>
      <c r="AX360" s="13" t="s">
        <v>76</v>
      </c>
      <c r="AY360" s="243" t="s">
        <v>147</v>
      </c>
    </row>
    <row r="361" s="2" customFormat="1" ht="16.5" customHeight="1">
      <c r="A361" s="37"/>
      <c r="B361" s="38"/>
      <c r="C361" s="244" t="s">
        <v>558</v>
      </c>
      <c r="D361" s="244" t="s">
        <v>195</v>
      </c>
      <c r="E361" s="245" t="s">
        <v>559</v>
      </c>
      <c r="F361" s="246" t="s">
        <v>560</v>
      </c>
      <c r="G361" s="247" t="s">
        <v>152</v>
      </c>
      <c r="H361" s="248">
        <v>39.161000000000001</v>
      </c>
      <c r="I361" s="249"/>
      <c r="J361" s="250">
        <f>ROUND(I361*H361,2)</f>
        <v>0</v>
      </c>
      <c r="K361" s="251"/>
      <c r="L361" s="252"/>
      <c r="M361" s="253" t="s">
        <v>1</v>
      </c>
      <c r="N361" s="254" t="s">
        <v>42</v>
      </c>
      <c r="O361" s="90"/>
      <c r="P361" s="228">
        <f>O361*H361</f>
        <v>0</v>
      </c>
      <c r="Q361" s="228">
        <v>0.00089999999999999998</v>
      </c>
      <c r="R361" s="228">
        <f>Q361*H361</f>
        <v>0.035244900000000003</v>
      </c>
      <c r="S361" s="228">
        <v>0</v>
      </c>
      <c r="T361" s="22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190</v>
      </c>
      <c r="AT361" s="230" t="s">
        <v>195</v>
      </c>
      <c r="AU361" s="230" t="s">
        <v>154</v>
      </c>
      <c r="AY361" s="16" t="s">
        <v>147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154</v>
      </c>
      <c r="BK361" s="231">
        <f>ROUND(I361*H361,2)</f>
        <v>0</v>
      </c>
      <c r="BL361" s="16" t="s">
        <v>153</v>
      </c>
      <c r="BM361" s="230" t="s">
        <v>561</v>
      </c>
    </row>
    <row r="362" s="13" customFormat="1">
      <c r="A362" s="13"/>
      <c r="B362" s="232"/>
      <c r="C362" s="233"/>
      <c r="D362" s="234" t="s">
        <v>156</v>
      </c>
      <c r="E362" s="235" t="s">
        <v>1</v>
      </c>
      <c r="F362" s="236" t="s">
        <v>562</v>
      </c>
      <c r="G362" s="233"/>
      <c r="H362" s="237">
        <v>37.295999999999999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154</v>
      </c>
      <c r="AV362" s="13" t="s">
        <v>154</v>
      </c>
      <c r="AW362" s="13" t="s">
        <v>31</v>
      </c>
      <c r="AX362" s="13" t="s">
        <v>84</v>
      </c>
      <c r="AY362" s="243" t="s">
        <v>147</v>
      </c>
    </row>
    <row r="363" s="13" customFormat="1">
      <c r="A363" s="13"/>
      <c r="B363" s="232"/>
      <c r="C363" s="233"/>
      <c r="D363" s="234" t="s">
        <v>156</v>
      </c>
      <c r="E363" s="233"/>
      <c r="F363" s="236" t="s">
        <v>563</v>
      </c>
      <c r="G363" s="233"/>
      <c r="H363" s="237">
        <v>39.161000000000001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156</v>
      </c>
      <c r="AU363" s="243" t="s">
        <v>154</v>
      </c>
      <c r="AV363" s="13" t="s">
        <v>154</v>
      </c>
      <c r="AW363" s="13" t="s">
        <v>4</v>
      </c>
      <c r="AX363" s="13" t="s">
        <v>84</v>
      </c>
      <c r="AY363" s="243" t="s">
        <v>147</v>
      </c>
    </row>
    <row r="364" s="2" customFormat="1" ht="24.15" customHeight="1">
      <c r="A364" s="37"/>
      <c r="B364" s="38"/>
      <c r="C364" s="218" t="s">
        <v>564</v>
      </c>
      <c r="D364" s="218" t="s">
        <v>149</v>
      </c>
      <c r="E364" s="219" t="s">
        <v>565</v>
      </c>
      <c r="F364" s="220" t="s">
        <v>566</v>
      </c>
      <c r="G364" s="221" t="s">
        <v>215</v>
      </c>
      <c r="H364" s="222">
        <v>542.51999999999998</v>
      </c>
      <c r="I364" s="223"/>
      <c r="J364" s="224">
        <f>ROUND(I364*H364,2)</f>
        <v>0</v>
      </c>
      <c r="K364" s="225"/>
      <c r="L364" s="43"/>
      <c r="M364" s="226" t="s">
        <v>1</v>
      </c>
      <c r="N364" s="227" t="s">
        <v>42</v>
      </c>
      <c r="O364" s="90"/>
      <c r="P364" s="228">
        <f>O364*H364</f>
        <v>0</v>
      </c>
      <c r="Q364" s="228">
        <v>5.0000000000000002E-05</v>
      </c>
      <c r="R364" s="228">
        <f>Q364*H364</f>
        <v>0.027126000000000001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153</v>
      </c>
      <c r="AT364" s="230" t="s">
        <v>149</v>
      </c>
      <c r="AU364" s="230" t="s">
        <v>154</v>
      </c>
      <c r="AY364" s="16" t="s">
        <v>147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154</v>
      </c>
      <c r="BK364" s="231">
        <f>ROUND(I364*H364,2)</f>
        <v>0</v>
      </c>
      <c r="BL364" s="16" t="s">
        <v>153</v>
      </c>
      <c r="BM364" s="230" t="s">
        <v>567</v>
      </c>
    </row>
    <row r="365" s="13" customFormat="1">
      <c r="A365" s="13"/>
      <c r="B365" s="232"/>
      <c r="C365" s="233"/>
      <c r="D365" s="234" t="s">
        <v>156</v>
      </c>
      <c r="E365" s="235" t="s">
        <v>1</v>
      </c>
      <c r="F365" s="236" t="s">
        <v>568</v>
      </c>
      <c r="G365" s="233"/>
      <c r="H365" s="237">
        <v>1.6000000000000001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154</v>
      </c>
      <c r="AV365" s="13" t="s">
        <v>154</v>
      </c>
      <c r="AW365" s="13" t="s">
        <v>31</v>
      </c>
      <c r="AX365" s="13" t="s">
        <v>76</v>
      </c>
      <c r="AY365" s="243" t="s">
        <v>147</v>
      </c>
    </row>
    <row r="366" s="13" customFormat="1">
      <c r="A366" s="13"/>
      <c r="B366" s="232"/>
      <c r="C366" s="233"/>
      <c r="D366" s="234" t="s">
        <v>156</v>
      </c>
      <c r="E366" s="235" t="s">
        <v>1</v>
      </c>
      <c r="F366" s="236" t="s">
        <v>569</v>
      </c>
      <c r="G366" s="233"/>
      <c r="H366" s="237">
        <v>6.2149999999999999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156</v>
      </c>
      <c r="AU366" s="243" t="s">
        <v>154</v>
      </c>
      <c r="AV366" s="13" t="s">
        <v>154</v>
      </c>
      <c r="AW366" s="13" t="s">
        <v>31</v>
      </c>
      <c r="AX366" s="13" t="s">
        <v>76</v>
      </c>
      <c r="AY366" s="243" t="s">
        <v>147</v>
      </c>
    </row>
    <row r="367" s="13" customFormat="1">
      <c r="A367" s="13"/>
      <c r="B367" s="232"/>
      <c r="C367" s="233"/>
      <c r="D367" s="234" t="s">
        <v>156</v>
      </c>
      <c r="E367" s="235" t="s">
        <v>1</v>
      </c>
      <c r="F367" s="236" t="s">
        <v>570</v>
      </c>
      <c r="G367" s="233"/>
      <c r="H367" s="237">
        <v>287.69999999999999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156</v>
      </c>
      <c r="AU367" s="243" t="s">
        <v>154</v>
      </c>
      <c r="AV367" s="13" t="s">
        <v>154</v>
      </c>
      <c r="AW367" s="13" t="s">
        <v>31</v>
      </c>
      <c r="AX367" s="13" t="s">
        <v>76</v>
      </c>
      <c r="AY367" s="243" t="s">
        <v>147</v>
      </c>
    </row>
    <row r="368" s="13" customFormat="1">
      <c r="A368" s="13"/>
      <c r="B368" s="232"/>
      <c r="C368" s="233"/>
      <c r="D368" s="234" t="s">
        <v>156</v>
      </c>
      <c r="E368" s="235" t="s">
        <v>1</v>
      </c>
      <c r="F368" s="236" t="s">
        <v>571</v>
      </c>
      <c r="G368" s="233"/>
      <c r="H368" s="237">
        <v>81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156</v>
      </c>
      <c r="AU368" s="243" t="s">
        <v>154</v>
      </c>
      <c r="AV368" s="13" t="s">
        <v>154</v>
      </c>
      <c r="AW368" s="13" t="s">
        <v>31</v>
      </c>
      <c r="AX368" s="13" t="s">
        <v>76</v>
      </c>
      <c r="AY368" s="243" t="s">
        <v>147</v>
      </c>
    </row>
    <row r="369" s="13" customFormat="1">
      <c r="A369" s="13"/>
      <c r="B369" s="232"/>
      <c r="C369" s="233"/>
      <c r="D369" s="234" t="s">
        <v>156</v>
      </c>
      <c r="E369" s="235" t="s">
        <v>1</v>
      </c>
      <c r="F369" s="236" t="s">
        <v>572</v>
      </c>
      <c r="G369" s="233"/>
      <c r="H369" s="237">
        <v>96.459999999999994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156</v>
      </c>
      <c r="AU369" s="243" t="s">
        <v>154</v>
      </c>
      <c r="AV369" s="13" t="s">
        <v>154</v>
      </c>
      <c r="AW369" s="13" t="s">
        <v>31</v>
      </c>
      <c r="AX369" s="13" t="s">
        <v>76</v>
      </c>
      <c r="AY369" s="243" t="s">
        <v>147</v>
      </c>
    </row>
    <row r="370" s="13" customFormat="1">
      <c r="A370" s="13"/>
      <c r="B370" s="232"/>
      <c r="C370" s="233"/>
      <c r="D370" s="234" t="s">
        <v>156</v>
      </c>
      <c r="E370" s="235" t="s">
        <v>1</v>
      </c>
      <c r="F370" s="236" t="s">
        <v>573</v>
      </c>
      <c r="G370" s="233"/>
      <c r="H370" s="237">
        <v>23.305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154</v>
      </c>
      <c r="AV370" s="13" t="s">
        <v>154</v>
      </c>
      <c r="AW370" s="13" t="s">
        <v>31</v>
      </c>
      <c r="AX370" s="13" t="s">
        <v>76</v>
      </c>
      <c r="AY370" s="243" t="s">
        <v>147</v>
      </c>
    </row>
    <row r="371" s="13" customFormat="1">
      <c r="A371" s="13"/>
      <c r="B371" s="232"/>
      <c r="C371" s="233"/>
      <c r="D371" s="234" t="s">
        <v>156</v>
      </c>
      <c r="E371" s="235" t="s">
        <v>1</v>
      </c>
      <c r="F371" s="236" t="s">
        <v>574</v>
      </c>
      <c r="G371" s="233"/>
      <c r="H371" s="237">
        <v>33.219999999999999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156</v>
      </c>
      <c r="AU371" s="243" t="s">
        <v>154</v>
      </c>
      <c r="AV371" s="13" t="s">
        <v>154</v>
      </c>
      <c r="AW371" s="13" t="s">
        <v>31</v>
      </c>
      <c r="AX371" s="13" t="s">
        <v>76</v>
      </c>
      <c r="AY371" s="243" t="s">
        <v>147</v>
      </c>
    </row>
    <row r="372" s="13" customFormat="1">
      <c r="A372" s="13"/>
      <c r="B372" s="232"/>
      <c r="C372" s="233"/>
      <c r="D372" s="234" t="s">
        <v>156</v>
      </c>
      <c r="E372" s="235" t="s">
        <v>1</v>
      </c>
      <c r="F372" s="236" t="s">
        <v>575</v>
      </c>
      <c r="G372" s="233"/>
      <c r="H372" s="237">
        <v>4.8499999999999996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156</v>
      </c>
      <c r="AU372" s="243" t="s">
        <v>154</v>
      </c>
      <c r="AV372" s="13" t="s">
        <v>154</v>
      </c>
      <c r="AW372" s="13" t="s">
        <v>31</v>
      </c>
      <c r="AX372" s="13" t="s">
        <v>76</v>
      </c>
      <c r="AY372" s="243" t="s">
        <v>147</v>
      </c>
    </row>
    <row r="373" s="13" customFormat="1">
      <c r="A373" s="13"/>
      <c r="B373" s="232"/>
      <c r="C373" s="233"/>
      <c r="D373" s="234" t="s">
        <v>156</v>
      </c>
      <c r="E373" s="235" t="s">
        <v>1</v>
      </c>
      <c r="F373" s="236" t="s">
        <v>576</v>
      </c>
      <c r="G373" s="233"/>
      <c r="H373" s="237">
        <v>3.1000000000000001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156</v>
      </c>
      <c r="AU373" s="243" t="s">
        <v>154</v>
      </c>
      <c r="AV373" s="13" t="s">
        <v>154</v>
      </c>
      <c r="AW373" s="13" t="s">
        <v>31</v>
      </c>
      <c r="AX373" s="13" t="s">
        <v>76</v>
      </c>
      <c r="AY373" s="243" t="s">
        <v>147</v>
      </c>
    </row>
    <row r="374" s="13" customFormat="1">
      <c r="A374" s="13"/>
      <c r="B374" s="232"/>
      <c r="C374" s="233"/>
      <c r="D374" s="234" t="s">
        <v>156</v>
      </c>
      <c r="E374" s="235" t="s">
        <v>1</v>
      </c>
      <c r="F374" s="236" t="s">
        <v>577</v>
      </c>
      <c r="G374" s="233"/>
      <c r="H374" s="237">
        <v>3.0699999999999998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156</v>
      </c>
      <c r="AU374" s="243" t="s">
        <v>154</v>
      </c>
      <c r="AV374" s="13" t="s">
        <v>154</v>
      </c>
      <c r="AW374" s="13" t="s">
        <v>31</v>
      </c>
      <c r="AX374" s="13" t="s">
        <v>76</v>
      </c>
      <c r="AY374" s="243" t="s">
        <v>147</v>
      </c>
    </row>
    <row r="375" s="13" customFormat="1">
      <c r="A375" s="13"/>
      <c r="B375" s="232"/>
      <c r="C375" s="233"/>
      <c r="D375" s="234" t="s">
        <v>156</v>
      </c>
      <c r="E375" s="235" t="s">
        <v>1</v>
      </c>
      <c r="F375" s="236" t="s">
        <v>578</v>
      </c>
      <c r="G375" s="233"/>
      <c r="H375" s="237">
        <v>2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156</v>
      </c>
      <c r="AU375" s="243" t="s">
        <v>154</v>
      </c>
      <c r="AV375" s="13" t="s">
        <v>154</v>
      </c>
      <c r="AW375" s="13" t="s">
        <v>31</v>
      </c>
      <c r="AX375" s="13" t="s">
        <v>76</v>
      </c>
      <c r="AY375" s="243" t="s">
        <v>147</v>
      </c>
    </row>
    <row r="376" s="2" customFormat="1" ht="24.15" customHeight="1">
      <c r="A376" s="37"/>
      <c r="B376" s="38"/>
      <c r="C376" s="244" t="s">
        <v>579</v>
      </c>
      <c r="D376" s="244" t="s">
        <v>195</v>
      </c>
      <c r="E376" s="245" t="s">
        <v>580</v>
      </c>
      <c r="F376" s="246" t="s">
        <v>581</v>
      </c>
      <c r="G376" s="247" t="s">
        <v>215</v>
      </c>
      <c r="H376" s="248">
        <v>1.6799999999999999</v>
      </c>
      <c r="I376" s="249"/>
      <c r="J376" s="250">
        <f>ROUND(I376*H376,2)</f>
        <v>0</v>
      </c>
      <c r="K376" s="251"/>
      <c r="L376" s="252"/>
      <c r="M376" s="253" t="s">
        <v>1</v>
      </c>
      <c r="N376" s="254" t="s">
        <v>42</v>
      </c>
      <c r="O376" s="90"/>
      <c r="P376" s="228">
        <f>O376*H376</f>
        <v>0</v>
      </c>
      <c r="Q376" s="228">
        <v>0.00020000000000000001</v>
      </c>
      <c r="R376" s="228">
        <f>Q376*H376</f>
        <v>0.00033599999999999998</v>
      </c>
      <c r="S376" s="228">
        <v>0</v>
      </c>
      <c r="T376" s="22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0" t="s">
        <v>190</v>
      </c>
      <c r="AT376" s="230" t="s">
        <v>195</v>
      </c>
      <c r="AU376" s="230" t="s">
        <v>154</v>
      </c>
      <c r="AY376" s="16" t="s">
        <v>147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6" t="s">
        <v>154</v>
      </c>
      <c r="BK376" s="231">
        <f>ROUND(I376*H376,2)</f>
        <v>0</v>
      </c>
      <c r="BL376" s="16" t="s">
        <v>153</v>
      </c>
      <c r="BM376" s="230" t="s">
        <v>582</v>
      </c>
    </row>
    <row r="377" s="13" customFormat="1">
      <c r="A377" s="13"/>
      <c r="B377" s="232"/>
      <c r="C377" s="233"/>
      <c r="D377" s="234" t="s">
        <v>156</v>
      </c>
      <c r="E377" s="235" t="s">
        <v>1</v>
      </c>
      <c r="F377" s="236" t="s">
        <v>583</v>
      </c>
      <c r="G377" s="233"/>
      <c r="H377" s="237">
        <v>1.6000000000000001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156</v>
      </c>
      <c r="AU377" s="243" t="s">
        <v>154</v>
      </c>
      <c r="AV377" s="13" t="s">
        <v>154</v>
      </c>
      <c r="AW377" s="13" t="s">
        <v>31</v>
      </c>
      <c r="AX377" s="13" t="s">
        <v>76</v>
      </c>
      <c r="AY377" s="243" t="s">
        <v>147</v>
      </c>
    </row>
    <row r="378" s="13" customFormat="1">
      <c r="A378" s="13"/>
      <c r="B378" s="232"/>
      <c r="C378" s="233"/>
      <c r="D378" s="234" t="s">
        <v>156</v>
      </c>
      <c r="E378" s="233"/>
      <c r="F378" s="236" t="s">
        <v>584</v>
      </c>
      <c r="G378" s="233"/>
      <c r="H378" s="237">
        <v>1.6799999999999999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156</v>
      </c>
      <c r="AU378" s="243" t="s">
        <v>154</v>
      </c>
      <c r="AV378" s="13" t="s">
        <v>154</v>
      </c>
      <c r="AW378" s="13" t="s">
        <v>4</v>
      </c>
      <c r="AX378" s="13" t="s">
        <v>84</v>
      </c>
      <c r="AY378" s="243" t="s">
        <v>147</v>
      </c>
    </row>
    <row r="379" s="2" customFormat="1" ht="24.15" customHeight="1">
      <c r="A379" s="37"/>
      <c r="B379" s="38"/>
      <c r="C379" s="244" t="s">
        <v>585</v>
      </c>
      <c r="D379" s="244" t="s">
        <v>195</v>
      </c>
      <c r="E379" s="245" t="s">
        <v>586</v>
      </c>
      <c r="F379" s="246" t="s">
        <v>587</v>
      </c>
      <c r="G379" s="247" t="s">
        <v>215</v>
      </c>
      <c r="H379" s="248">
        <v>308.61099999999999</v>
      </c>
      <c r="I379" s="249"/>
      <c r="J379" s="250">
        <f>ROUND(I379*H379,2)</f>
        <v>0</v>
      </c>
      <c r="K379" s="251"/>
      <c r="L379" s="252"/>
      <c r="M379" s="253" t="s">
        <v>1</v>
      </c>
      <c r="N379" s="254" t="s">
        <v>42</v>
      </c>
      <c r="O379" s="90"/>
      <c r="P379" s="228">
        <f>O379*H379</f>
        <v>0</v>
      </c>
      <c r="Q379" s="228">
        <v>0.00024000000000000001</v>
      </c>
      <c r="R379" s="228">
        <f>Q379*H379</f>
        <v>0.074066640000000003</v>
      </c>
      <c r="S379" s="228">
        <v>0</v>
      </c>
      <c r="T379" s="22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30" t="s">
        <v>190</v>
      </c>
      <c r="AT379" s="230" t="s">
        <v>195</v>
      </c>
      <c r="AU379" s="230" t="s">
        <v>154</v>
      </c>
      <c r="AY379" s="16" t="s">
        <v>147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6" t="s">
        <v>154</v>
      </c>
      <c r="BK379" s="231">
        <f>ROUND(I379*H379,2)</f>
        <v>0</v>
      </c>
      <c r="BL379" s="16" t="s">
        <v>153</v>
      </c>
      <c r="BM379" s="230" t="s">
        <v>588</v>
      </c>
    </row>
    <row r="380" s="13" customFormat="1">
      <c r="A380" s="13"/>
      <c r="B380" s="232"/>
      <c r="C380" s="233"/>
      <c r="D380" s="234" t="s">
        <v>156</v>
      </c>
      <c r="E380" s="235" t="s">
        <v>1</v>
      </c>
      <c r="F380" s="236" t="s">
        <v>589</v>
      </c>
      <c r="G380" s="233"/>
      <c r="H380" s="237">
        <v>293.91500000000002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156</v>
      </c>
      <c r="AU380" s="243" t="s">
        <v>154</v>
      </c>
      <c r="AV380" s="13" t="s">
        <v>154</v>
      </c>
      <c r="AW380" s="13" t="s">
        <v>31</v>
      </c>
      <c r="AX380" s="13" t="s">
        <v>84</v>
      </c>
      <c r="AY380" s="243" t="s">
        <v>147</v>
      </c>
    </row>
    <row r="381" s="13" customFormat="1">
      <c r="A381" s="13"/>
      <c r="B381" s="232"/>
      <c r="C381" s="233"/>
      <c r="D381" s="234" t="s">
        <v>156</v>
      </c>
      <c r="E381" s="233"/>
      <c r="F381" s="236" t="s">
        <v>590</v>
      </c>
      <c r="G381" s="233"/>
      <c r="H381" s="237">
        <v>308.61099999999999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156</v>
      </c>
      <c r="AU381" s="243" t="s">
        <v>154</v>
      </c>
      <c r="AV381" s="13" t="s">
        <v>154</v>
      </c>
      <c r="AW381" s="13" t="s">
        <v>4</v>
      </c>
      <c r="AX381" s="13" t="s">
        <v>84</v>
      </c>
      <c r="AY381" s="243" t="s">
        <v>147</v>
      </c>
    </row>
    <row r="382" s="2" customFormat="1" ht="24.15" customHeight="1">
      <c r="A382" s="37"/>
      <c r="B382" s="38"/>
      <c r="C382" s="244" t="s">
        <v>591</v>
      </c>
      <c r="D382" s="244" t="s">
        <v>195</v>
      </c>
      <c r="E382" s="245" t="s">
        <v>592</v>
      </c>
      <c r="F382" s="246" t="s">
        <v>593</v>
      </c>
      <c r="G382" s="247" t="s">
        <v>215</v>
      </c>
      <c r="H382" s="248">
        <v>85.049999999999997</v>
      </c>
      <c r="I382" s="249"/>
      <c r="J382" s="250">
        <f>ROUND(I382*H382,2)</f>
        <v>0</v>
      </c>
      <c r="K382" s="251"/>
      <c r="L382" s="252"/>
      <c r="M382" s="253" t="s">
        <v>1</v>
      </c>
      <c r="N382" s="254" t="s">
        <v>42</v>
      </c>
      <c r="O382" s="90"/>
      <c r="P382" s="228">
        <f>O382*H382</f>
        <v>0</v>
      </c>
      <c r="Q382" s="228">
        <v>0.00027999999999999998</v>
      </c>
      <c r="R382" s="228">
        <f>Q382*H382</f>
        <v>0.023813999999999998</v>
      </c>
      <c r="S382" s="228">
        <v>0</v>
      </c>
      <c r="T382" s="22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0" t="s">
        <v>190</v>
      </c>
      <c r="AT382" s="230" t="s">
        <v>195</v>
      </c>
      <c r="AU382" s="230" t="s">
        <v>154</v>
      </c>
      <c r="AY382" s="16" t="s">
        <v>147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6" t="s">
        <v>154</v>
      </c>
      <c r="BK382" s="231">
        <f>ROUND(I382*H382,2)</f>
        <v>0</v>
      </c>
      <c r="BL382" s="16" t="s">
        <v>153</v>
      </c>
      <c r="BM382" s="230" t="s">
        <v>594</v>
      </c>
    </row>
    <row r="383" s="13" customFormat="1">
      <c r="A383" s="13"/>
      <c r="B383" s="232"/>
      <c r="C383" s="233"/>
      <c r="D383" s="234" t="s">
        <v>156</v>
      </c>
      <c r="E383" s="235" t="s">
        <v>1</v>
      </c>
      <c r="F383" s="236" t="s">
        <v>595</v>
      </c>
      <c r="G383" s="233"/>
      <c r="H383" s="237">
        <v>81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156</v>
      </c>
      <c r="AU383" s="243" t="s">
        <v>154</v>
      </c>
      <c r="AV383" s="13" t="s">
        <v>154</v>
      </c>
      <c r="AW383" s="13" t="s">
        <v>31</v>
      </c>
      <c r="AX383" s="13" t="s">
        <v>84</v>
      </c>
      <c r="AY383" s="243" t="s">
        <v>147</v>
      </c>
    </row>
    <row r="384" s="13" customFormat="1">
      <c r="A384" s="13"/>
      <c r="B384" s="232"/>
      <c r="C384" s="233"/>
      <c r="D384" s="234" t="s">
        <v>156</v>
      </c>
      <c r="E384" s="233"/>
      <c r="F384" s="236" t="s">
        <v>596</v>
      </c>
      <c r="G384" s="233"/>
      <c r="H384" s="237">
        <v>85.049999999999997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156</v>
      </c>
      <c r="AU384" s="243" t="s">
        <v>154</v>
      </c>
      <c r="AV384" s="13" t="s">
        <v>154</v>
      </c>
      <c r="AW384" s="13" t="s">
        <v>4</v>
      </c>
      <c r="AX384" s="13" t="s">
        <v>84</v>
      </c>
      <c r="AY384" s="243" t="s">
        <v>147</v>
      </c>
    </row>
    <row r="385" s="2" customFormat="1" ht="24.15" customHeight="1">
      <c r="A385" s="37"/>
      <c r="B385" s="38"/>
      <c r="C385" s="244" t="s">
        <v>597</v>
      </c>
      <c r="D385" s="244" t="s">
        <v>195</v>
      </c>
      <c r="E385" s="245" t="s">
        <v>598</v>
      </c>
      <c r="F385" s="246" t="s">
        <v>599</v>
      </c>
      <c r="G385" s="247" t="s">
        <v>215</v>
      </c>
      <c r="H385" s="248">
        <v>172.20500000000001</v>
      </c>
      <c r="I385" s="249"/>
      <c r="J385" s="250">
        <f>ROUND(I385*H385,2)</f>
        <v>0</v>
      </c>
      <c r="K385" s="251"/>
      <c r="L385" s="252"/>
      <c r="M385" s="253" t="s">
        <v>1</v>
      </c>
      <c r="N385" s="254" t="s">
        <v>42</v>
      </c>
      <c r="O385" s="90"/>
      <c r="P385" s="228">
        <f>O385*H385</f>
        <v>0</v>
      </c>
      <c r="Q385" s="228">
        <v>0.00050000000000000001</v>
      </c>
      <c r="R385" s="228">
        <f>Q385*H385</f>
        <v>0.086102500000000012</v>
      </c>
      <c r="S385" s="228">
        <v>0</v>
      </c>
      <c r="T385" s="22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30" t="s">
        <v>190</v>
      </c>
      <c r="AT385" s="230" t="s">
        <v>195</v>
      </c>
      <c r="AU385" s="230" t="s">
        <v>154</v>
      </c>
      <c r="AY385" s="16" t="s">
        <v>147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6" t="s">
        <v>154</v>
      </c>
      <c r="BK385" s="231">
        <f>ROUND(I385*H385,2)</f>
        <v>0</v>
      </c>
      <c r="BL385" s="16" t="s">
        <v>153</v>
      </c>
      <c r="BM385" s="230" t="s">
        <v>600</v>
      </c>
    </row>
    <row r="386" s="13" customFormat="1">
      <c r="A386" s="13"/>
      <c r="B386" s="232"/>
      <c r="C386" s="233"/>
      <c r="D386" s="234" t="s">
        <v>156</v>
      </c>
      <c r="E386" s="235" t="s">
        <v>1</v>
      </c>
      <c r="F386" s="236" t="s">
        <v>601</v>
      </c>
      <c r="G386" s="233"/>
      <c r="H386" s="237">
        <v>164.005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156</v>
      </c>
      <c r="AU386" s="243" t="s">
        <v>154</v>
      </c>
      <c r="AV386" s="13" t="s">
        <v>154</v>
      </c>
      <c r="AW386" s="13" t="s">
        <v>31</v>
      </c>
      <c r="AX386" s="13" t="s">
        <v>84</v>
      </c>
      <c r="AY386" s="243" t="s">
        <v>147</v>
      </c>
    </row>
    <row r="387" s="13" customFormat="1">
      <c r="A387" s="13"/>
      <c r="B387" s="232"/>
      <c r="C387" s="233"/>
      <c r="D387" s="234" t="s">
        <v>156</v>
      </c>
      <c r="E387" s="233"/>
      <c r="F387" s="236" t="s">
        <v>602</v>
      </c>
      <c r="G387" s="233"/>
      <c r="H387" s="237">
        <v>172.20500000000001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156</v>
      </c>
      <c r="AU387" s="243" t="s">
        <v>154</v>
      </c>
      <c r="AV387" s="13" t="s">
        <v>154</v>
      </c>
      <c r="AW387" s="13" t="s">
        <v>4</v>
      </c>
      <c r="AX387" s="13" t="s">
        <v>84</v>
      </c>
      <c r="AY387" s="243" t="s">
        <v>147</v>
      </c>
    </row>
    <row r="388" s="2" customFormat="1" ht="24.15" customHeight="1">
      <c r="A388" s="37"/>
      <c r="B388" s="38"/>
      <c r="C388" s="244" t="s">
        <v>603</v>
      </c>
      <c r="D388" s="244" t="s">
        <v>195</v>
      </c>
      <c r="E388" s="245" t="s">
        <v>604</v>
      </c>
      <c r="F388" s="246" t="s">
        <v>605</v>
      </c>
      <c r="G388" s="247" t="s">
        <v>215</v>
      </c>
      <c r="H388" s="248">
        <v>2.1000000000000001</v>
      </c>
      <c r="I388" s="249"/>
      <c r="J388" s="250">
        <f>ROUND(I388*H388,2)</f>
        <v>0</v>
      </c>
      <c r="K388" s="251"/>
      <c r="L388" s="252"/>
      <c r="M388" s="253" t="s">
        <v>1</v>
      </c>
      <c r="N388" s="254" t="s">
        <v>42</v>
      </c>
      <c r="O388" s="90"/>
      <c r="P388" s="228">
        <f>O388*H388</f>
        <v>0</v>
      </c>
      <c r="Q388" s="228">
        <v>0.00068000000000000005</v>
      </c>
      <c r="R388" s="228">
        <f>Q388*H388</f>
        <v>0.0014280000000000002</v>
      </c>
      <c r="S388" s="228">
        <v>0</v>
      </c>
      <c r="T388" s="22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0" t="s">
        <v>190</v>
      </c>
      <c r="AT388" s="230" t="s">
        <v>195</v>
      </c>
      <c r="AU388" s="230" t="s">
        <v>154</v>
      </c>
      <c r="AY388" s="16" t="s">
        <v>147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6" t="s">
        <v>154</v>
      </c>
      <c r="BK388" s="231">
        <f>ROUND(I388*H388,2)</f>
        <v>0</v>
      </c>
      <c r="BL388" s="16" t="s">
        <v>153</v>
      </c>
      <c r="BM388" s="230" t="s">
        <v>606</v>
      </c>
    </row>
    <row r="389" s="13" customFormat="1">
      <c r="A389" s="13"/>
      <c r="B389" s="232"/>
      <c r="C389" s="233"/>
      <c r="D389" s="234" t="s">
        <v>156</v>
      </c>
      <c r="E389" s="235" t="s">
        <v>1</v>
      </c>
      <c r="F389" s="236" t="s">
        <v>154</v>
      </c>
      <c r="G389" s="233"/>
      <c r="H389" s="237">
        <v>2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156</v>
      </c>
      <c r="AU389" s="243" t="s">
        <v>154</v>
      </c>
      <c r="AV389" s="13" t="s">
        <v>154</v>
      </c>
      <c r="AW389" s="13" t="s">
        <v>31</v>
      </c>
      <c r="AX389" s="13" t="s">
        <v>76</v>
      </c>
      <c r="AY389" s="243" t="s">
        <v>147</v>
      </c>
    </row>
    <row r="390" s="13" customFormat="1">
      <c r="A390" s="13"/>
      <c r="B390" s="232"/>
      <c r="C390" s="233"/>
      <c r="D390" s="234" t="s">
        <v>156</v>
      </c>
      <c r="E390" s="233"/>
      <c r="F390" s="236" t="s">
        <v>607</v>
      </c>
      <c r="G390" s="233"/>
      <c r="H390" s="237">
        <v>2.1000000000000001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156</v>
      </c>
      <c r="AU390" s="243" t="s">
        <v>154</v>
      </c>
      <c r="AV390" s="13" t="s">
        <v>154</v>
      </c>
      <c r="AW390" s="13" t="s">
        <v>4</v>
      </c>
      <c r="AX390" s="13" t="s">
        <v>84</v>
      </c>
      <c r="AY390" s="243" t="s">
        <v>147</v>
      </c>
    </row>
    <row r="391" s="2" customFormat="1" ht="16.5" customHeight="1">
      <c r="A391" s="37"/>
      <c r="B391" s="38"/>
      <c r="C391" s="218" t="s">
        <v>608</v>
      </c>
      <c r="D391" s="218" t="s">
        <v>149</v>
      </c>
      <c r="E391" s="219" t="s">
        <v>609</v>
      </c>
      <c r="F391" s="220" t="s">
        <v>610</v>
      </c>
      <c r="G391" s="221" t="s">
        <v>215</v>
      </c>
      <c r="H391" s="222">
        <v>2276.8989999999999</v>
      </c>
      <c r="I391" s="223"/>
      <c r="J391" s="224">
        <f>ROUND(I391*H391,2)</f>
        <v>0</v>
      </c>
      <c r="K391" s="225"/>
      <c r="L391" s="43"/>
      <c r="M391" s="226" t="s">
        <v>1</v>
      </c>
      <c r="N391" s="227" t="s">
        <v>42</v>
      </c>
      <c r="O391" s="90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30" t="s">
        <v>153</v>
      </c>
      <c r="AT391" s="230" t="s">
        <v>149</v>
      </c>
      <c r="AU391" s="230" t="s">
        <v>154</v>
      </c>
      <c r="AY391" s="16" t="s">
        <v>147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6" t="s">
        <v>154</v>
      </c>
      <c r="BK391" s="231">
        <f>ROUND(I391*H391,2)</f>
        <v>0</v>
      </c>
      <c r="BL391" s="16" t="s">
        <v>153</v>
      </c>
      <c r="BM391" s="230" t="s">
        <v>611</v>
      </c>
    </row>
    <row r="392" s="14" customFormat="1">
      <c r="A392" s="14"/>
      <c r="B392" s="255"/>
      <c r="C392" s="256"/>
      <c r="D392" s="234" t="s">
        <v>156</v>
      </c>
      <c r="E392" s="257" t="s">
        <v>1</v>
      </c>
      <c r="F392" s="258" t="s">
        <v>612</v>
      </c>
      <c r="G392" s="256"/>
      <c r="H392" s="257" t="s">
        <v>1</v>
      </c>
      <c r="I392" s="259"/>
      <c r="J392" s="256"/>
      <c r="K392" s="256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156</v>
      </c>
      <c r="AU392" s="264" t="s">
        <v>154</v>
      </c>
      <c r="AV392" s="14" t="s">
        <v>84</v>
      </c>
      <c r="AW392" s="14" t="s">
        <v>31</v>
      </c>
      <c r="AX392" s="14" t="s">
        <v>76</v>
      </c>
      <c r="AY392" s="264" t="s">
        <v>147</v>
      </c>
    </row>
    <row r="393" s="13" customFormat="1">
      <c r="A393" s="13"/>
      <c r="B393" s="232"/>
      <c r="C393" s="233"/>
      <c r="D393" s="234" t="s">
        <v>156</v>
      </c>
      <c r="E393" s="235" t="s">
        <v>1</v>
      </c>
      <c r="F393" s="236" t="s">
        <v>613</v>
      </c>
      <c r="G393" s="233"/>
      <c r="H393" s="237">
        <v>309.88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156</v>
      </c>
      <c r="AU393" s="243" t="s">
        <v>154</v>
      </c>
      <c r="AV393" s="13" t="s">
        <v>154</v>
      </c>
      <c r="AW393" s="13" t="s">
        <v>31</v>
      </c>
      <c r="AX393" s="13" t="s">
        <v>76</v>
      </c>
      <c r="AY393" s="243" t="s">
        <v>147</v>
      </c>
    </row>
    <row r="394" s="13" customFormat="1">
      <c r="A394" s="13"/>
      <c r="B394" s="232"/>
      <c r="C394" s="233"/>
      <c r="D394" s="234" t="s">
        <v>156</v>
      </c>
      <c r="E394" s="235" t="s">
        <v>1</v>
      </c>
      <c r="F394" s="236" t="s">
        <v>614</v>
      </c>
      <c r="G394" s="233"/>
      <c r="H394" s="237">
        <v>14.4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156</v>
      </c>
      <c r="AU394" s="243" t="s">
        <v>154</v>
      </c>
      <c r="AV394" s="13" t="s">
        <v>154</v>
      </c>
      <c r="AW394" s="13" t="s">
        <v>31</v>
      </c>
      <c r="AX394" s="13" t="s">
        <v>76</v>
      </c>
      <c r="AY394" s="243" t="s">
        <v>147</v>
      </c>
    </row>
    <row r="395" s="13" customFormat="1">
      <c r="A395" s="13"/>
      <c r="B395" s="232"/>
      <c r="C395" s="233"/>
      <c r="D395" s="234" t="s">
        <v>156</v>
      </c>
      <c r="E395" s="235" t="s">
        <v>1</v>
      </c>
      <c r="F395" s="236" t="s">
        <v>615</v>
      </c>
      <c r="G395" s="233"/>
      <c r="H395" s="237">
        <v>420.19999999999999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154</v>
      </c>
      <c r="AV395" s="13" t="s">
        <v>154</v>
      </c>
      <c r="AW395" s="13" t="s">
        <v>31</v>
      </c>
      <c r="AX395" s="13" t="s">
        <v>76</v>
      </c>
      <c r="AY395" s="243" t="s">
        <v>147</v>
      </c>
    </row>
    <row r="396" s="14" customFormat="1">
      <c r="A396" s="14"/>
      <c r="B396" s="255"/>
      <c r="C396" s="256"/>
      <c r="D396" s="234" t="s">
        <v>156</v>
      </c>
      <c r="E396" s="257" t="s">
        <v>1</v>
      </c>
      <c r="F396" s="258" t="s">
        <v>616</v>
      </c>
      <c r="G396" s="256"/>
      <c r="H396" s="257" t="s">
        <v>1</v>
      </c>
      <c r="I396" s="259"/>
      <c r="J396" s="256"/>
      <c r="K396" s="256"/>
      <c r="L396" s="260"/>
      <c r="M396" s="261"/>
      <c r="N396" s="262"/>
      <c r="O396" s="262"/>
      <c r="P396" s="262"/>
      <c r="Q396" s="262"/>
      <c r="R396" s="262"/>
      <c r="S396" s="262"/>
      <c r="T396" s="26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4" t="s">
        <v>156</v>
      </c>
      <c r="AU396" s="264" t="s">
        <v>154</v>
      </c>
      <c r="AV396" s="14" t="s">
        <v>84</v>
      </c>
      <c r="AW396" s="14" t="s">
        <v>31</v>
      </c>
      <c r="AX396" s="14" t="s">
        <v>76</v>
      </c>
      <c r="AY396" s="264" t="s">
        <v>147</v>
      </c>
    </row>
    <row r="397" s="14" customFormat="1">
      <c r="A397" s="14"/>
      <c r="B397" s="255"/>
      <c r="C397" s="256"/>
      <c r="D397" s="234" t="s">
        <v>156</v>
      </c>
      <c r="E397" s="257" t="s">
        <v>1</v>
      </c>
      <c r="F397" s="258" t="s">
        <v>617</v>
      </c>
      <c r="G397" s="256"/>
      <c r="H397" s="257" t="s">
        <v>1</v>
      </c>
      <c r="I397" s="259"/>
      <c r="J397" s="256"/>
      <c r="K397" s="256"/>
      <c r="L397" s="260"/>
      <c r="M397" s="261"/>
      <c r="N397" s="262"/>
      <c r="O397" s="262"/>
      <c r="P397" s="262"/>
      <c r="Q397" s="262"/>
      <c r="R397" s="262"/>
      <c r="S397" s="262"/>
      <c r="T397" s="26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4" t="s">
        <v>156</v>
      </c>
      <c r="AU397" s="264" t="s">
        <v>154</v>
      </c>
      <c r="AV397" s="14" t="s">
        <v>84</v>
      </c>
      <c r="AW397" s="14" t="s">
        <v>31</v>
      </c>
      <c r="AX397" s="14" t="s">
        <v>76</v>
      </c>
      <c r="AY397" s="264" t="s">
        <v>147</v>
      </c>
    </row>
    <row r="398" s="13" customFormat="1">
      <c r="A398" s="13"/>
      <c r="B398" s="232"/>
      <c r="C398" s="233"/>
      <c r="D398" s="234" t="s">
        <v>156</v>
      </c>
      <c r="E398" s="235" t="s">
        <v>1</v>
      </c>
      <c r="F398" s="236" t="s">
        <v>618</v>
      </c>
      <c r="G398" s="233"/>
      <c r="H398" s="237">
        <v>261.97000000000003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156</v>
      </c>
      <c r="AU398" s="243" t="s">
        <v>154</v>
      </c>
      <c r="AV398" s="13" t="s">
        <v>154</v>
      </c>
      <c r="AW398" s="13" t="s">
        <v>31</v>
      </c>
      <c r="AX398" s="13" t="s">
        <v>76</v>
      </c>
      <c r="AY398" s="243" t="s">
        <v>147</v>
      </c>
    </row>
    <row r="399" s="13" customFormat="1">
      <c r="A399" s="13"/>
      <c r="B399" s="232"/>
      <c r="C399" s="233"/>
      <c r="D399" s="234" t="s">
        <v>156</v>
      </c>
      <c r="E399" s="235" t="s">
        <v>1</v>
      </c>
      <c r="F399" s="236" t="s">
        <v>619</v>
      </c>
      <c r="G399" s="233"/>
      <c r="H399" s="237">
        <v>6.7999999999999998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156</v>
      </c>
      <c r="AU399" s="243" t="s">
        <v>154</v>
      </c>
      <c r="AV399" s="13" t="s">
        <v>154</v>
      </c>
      <c r="AW399" s="13" t="s">
        <v>31</v>
      </c>
      <c r="AX399" s="13" t="s">
        <v>76</v>
      </c>
      <c r="AY399" s="243" t="s">
        <v>147</v>
      </c>
    </row>
    <row r="400" s="14" customFormat="1">
      <c r="A400" s="14"/>
      <c r="B400" s="255"/>
      <c r="C400" s="256"/>
      <c r="D400" s="234" t="s">
        <v>156</v>
      </c>
      <c r="E400" s="257" t="s">
        <v>1</v>
      </c>
      <c r="F400" s="258" t="s">
        <v>620</v>
      </c>
      <c r="G400" s="256"/>
      <c r="H400" s="257" t="s">
        <v>1</v>
      </c>
      <c r="I400" s="259"/>
      <c r="J400" s="256"/>
      <c r="K400" s="256"/>
      <c r="L400" s="260"/>
      <c r="M400" s="261"/>
      <c r="N400" s="262"/>
      <c r="O400" s="262"/>
      <c r="P400" s="262"/>
      <c r="Q400" s="262"/>
      <c r="R400" s="262"/>
      <c r="S400" s="262"/>
      <c r="T400" s="26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4" t="s">
        <v>156</v>
      </c>
      <c r="AU400" s="264" t="s">
        <v>154</v>
      </c>
      <c r="AV400" s="14" t="s">
        <v>84</v>
      </c>
      <c r="AW400" s="14" t="s">
        <v>31</v>
      </c>
      <c r="AX400" s="14" t="s">
        <v>76</v>
      </c>
      <c r="AY400" s="264" t="s">
        <v>147</v>
      </c>
    </row>
    <row r="401" s="13" customFormat="1">
      <c r="A401" s="13"/>
      <c r="B401" s="232"/>
      <c r="C401" s="233"/>
      <c r="D401" s="234" t="s">
        <v>156</v>
      </c>
      <c r="E401" s="235" t="s">
        <v>1</v>
      </c>
      <c r="F401" s="236" t="s">
        <v>511</v>
      </c>
      <c r="G401" s="233"/>
      <c r="H401" s="237">
        <v>150.88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156</v>
      </c>
      <c r="AU401" s="243" t="s">
        <v>154</v>
      </c>
      <c r="AV401" s="13" t="s">
        <v>154</v>
      </c>
      <c r="AW401" s="13" t="s">
        <v>31</v>
      </c>
      <c r="AX401" s="13" t="s">
        <v>76</v>
      </c>
      <c r="AY401" s="243" t="s">
        <v>147</v>
      </c>
    </row>
    <row r="402" s="13" customFormat="1">
      <c r="A402" s="13"/>
      <c r="B402" s="232"/>
      <c r="C402" s="233"/>
      <c r="D402" s="234" t="s">
        <v>156</v>
      </c>
      <c r="E402" s="235" t="s">
        <v>1</v>
      </c>
      <c r="F402" s="236" t="s">
        <v>556</v>
      </c>
      <c r="G402" s="233"/>
      <c r="H402" s="237">
        <v>211.80000000000001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156</v>
      </c>
      <c r="AU402" s="243" t="s">
        <v>154</v>
      </c>
      <c r="AV402" s="13" t="s">
        <v>154</v>
      </c>
      <c r="AW402" s="13" t="s">
        <v>31</v>
      </c>
      <c r="AX402" s="13" t="s">
        <v>76</v>
      </c>
      <c r="AY402" s="243" t="s">
        <v>147</v>
      </c>
    </row>
    <row r="403" s="13" customFormat="1">
      <c r="A403" s="13"/>
      <c r="B403" s="232"/>
      <c r="C403" s="233"/>
      <c r="D403" s="234" t="s">
        <v>156</v>
      </c>
      <c r="E403" s="235" t="s">
        <v>1</v>
      </c>
      <c r="F403" s="236" t="s">
        <v>512</v>
      </c>
      <c r="G403" s="233"/>
      <c r="H403" s="237">
        <v>29.359000000000002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156</v>
      </c>
      <c r="AU403" s="243" t="s">
        <v>154</v>
      </c>
      <c r="AV403" s="13" t="s">
        <v>154</v>
      </c>
      <c r="AW403" s="13" t="s">
        <v>31</v>
      </c>
      <c r="AX403" s="13" t="s">
        <v>76</v>
      </c>
      <c r="AY403" s="243" t="s">
        <v>147</v>
      </c>
    </row>
    <row r="404" s="13" customFormat="1">
      <c r="A404" s="13"/>
      <c r="B404" s="232"/>
      <c r="C404" s="233"/>
      <c r="D404" s="234" t="s">
        <v>156</v>
      </c>
      <c r="E404" s="235" t="s">
        <v>1</v>
      </c>
      <c r="F404" s="236" t="s">
        <v>513</v>
      </c>
      <c r="G404" s="233"/>
      <c r="H404" s="237">
        <v>2.1400000000000001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156</v>
      </c>
      <c r="AU404" s="243" t="s">
        <v>154</v>
      </c>
      <c r="AV404" s="13" t="s">
        <v>154</v>
      </c>
      <c r="AW404" s="13" t="s">
        <v>31</v>
      </c>
      <c r="AX404" s="13" t="s">
        <v>76</v>
      </c>
      <c r="AY404" s="243" t="s">
        <v>147</v>
      </c>
    </row>
    <row r="405" s="13" customFormat="1">
      <c r="A405" s="13"/>
      <c r="B405" s="232"/>
      <c r="C405" s="233"/>
      <c r="D405" s="234" t="s">
        <v>156</v>
      </c>
      <c r="E405" s="235" t="s">
        <v>1</v>
      </c>
      <c r="F405" s="236" t="s">
        <v>514</v>
      </c>
      <c r="G405" s="233"/>
      <c r="H405" s="237">
        <v>423.10000000000002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156</v>
      </c>
      <c r="AU405" s="243" t="s">
        <v>154</v>
      </c>
      <c r="AV405" s="13" t="s">
        <v>154</v>
      </c>
      <c r="AW405" s="13" t="s">
        <v>31</v>
      </c>
      <c r="AX405" s="13" t="s">
        <v>76</v>
      </c>
      <c r="AY405" s="243" t="s">
        <v>147</v>
      </c>
    </row>
    <row r="406" s="13" customFormat="1">
      <c r="A406" s="13"/>
      <c r="B406" s="232"/>
      <c r="C406" s="233"/>
      <c r="D406" s="234" t="s">
        <v>156</v>
      </c>
      <c r="E406" s="235" t="s">
        <v>1</v>
      </c>
      <c r="F406" s="236" t="s">
        <v>557</v>
      </c>
      <c r="G406" s="233"/>
      <c r="H406" s="237">
        <v>321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156</v>
      </c>
      <c r="AU406" s="243" t="s">
        <v>154</v>
      </c>
      <c r="AV406" s="13" t="s">
        <v>154</v>
      </c>
      <c r="AW406" s="13" t="s">
        <v>31</v>
      </c>
      <c r="AX406" s="13" t="s">
        <v>76</v>
      </c>
      <c r="AY406" s="243" t="s">
        <v>147</v>
      </c>
    </row>
    <row r="407" s="13" customFormat="1">
      <c r="A407" s="13"/>
      <c r="B407" s="232"/>
      <c r="C407" s="233"/>
      <c r="D407" s="234" t="s">
        <v>156</v>
      </c>
      <c r="E407" s="235" t="s">
        <v>1</v>
      </c>
      <c r="F407" s="236" t="s">
        <v>515</v>
      </c>
      <c r="G407" s="233"/>
      <c r="H407" s="237">
        <v>30.969999999999999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156</v>
      </c>
      <c r="AU407" s="243" t="s">
        <v>154</v>
      </c>
      <c r="AV407" s="13" t="s">
        <v>154</v>
      </c>
      <c r="AW407" s="13" t="s">
        <v>31</v>
      </c>
      <c r="AX407" s="13" t="s">
        <v>76</v>
      </c>
      <c r="AY407" s="243" t="s">
        <v>147</v>
      </c>
    </row>
    <row r="408" s="13" customFormat="1">
      <c r="A408" s="13"/>
      <c r="B408" s="232"/>
      <c r="C408" s="233"/>
      <c r="D408" s="234" t="s">
        <v>156</v>
      </c>
      <c r="E408" s="235" t="s">
        <v>1</v>
      </c>
      <c r="F408" s="236" t="s">
        <v>516</v>
      </c>
      <c r="G408" s="233"/>
      <c r="H408" s="237">
        <v>2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156</v>
      </c>
      <c r="AU408" s="243" t="s">
        <v>154</v>
      </c>
      <c r="AV408" s="13" t="s">
        <v>154</v>
      </c>
      <c r="AW408" s="13" t="s">
        <v>31</v>
      </c>
      <c r="AX408" s="13" t="s">
        <v>76</v>
      </c>
      <c r="AY408" s="243" t="s">
        <v>147</v>
      </c>
    </row>
    <row r="409" s="13" customFormat="1">
      <c r="A409" s="13"/>
      <c r="B409" s="232"/>
      <c r="C409" s="233"/>
      <c r="D409" s="234" t="s">
        <v>156</v>
      </c>
      <c r="E409" s="235" t="s">
        <v>1</v>
      </c>
      <c r="F409" s="236" t="s">
        <v>621</v>
      </c>
      <c r="G409" s="233"/>
      <c r="H409" s="237">
        <v>92.400000000000006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156</v>
      </c>
      <c r="AU409" s="243" t="s">
        <v>154</v>
      </c>
      <c r="AV409" s="13" t="s">
        <v>154</v>
      </c>
      <c r="AW409" s="13" t="s">
        <v>31</v>
      </c>
      <c r="AX409" s="13" t="s">
        <v>76</v>
      </c>
      <c r="AY409" s="243" t="s">
        <v>147</v>
      </c>
    </row>
    <row r="410" s="2" customFormat="1" ht="21.75" customHeight="1">
      <c r="A410" s="37"/>
      <c r="B410" s="38"/>
      <c r="C410" s="244" t="s">
        <v>622</v>
      </c>
      <c r="D410" s="244" t="s">
        <v>195</v>
      </c>
      <c r="E410" s="245" t="s">
        <v>623</v>
      </c>
      <c r="F410" s="246" t="s">
        <v>624</v>
      </c>
      <c r="G410" s="247" t="s">
        <v>215</v>
      </c>
      <c r="H410" s="248">
        <v>781.70399999999995</v>
      </c>
      <c r="I410" s="249"/>
      <c r="J410" s="250">
        <f>ROUND(I410*H410,2)</f>
        <v>0</v>
      </c>
      <c r="K410" s="251"/>
      <c r="L410" s="252"/>
      <c r="M410" s="253" t="s">
        <v>1</v>
      </c>
      <c r="N410" s="254" t="s">
        <v>42</v>
      </c>
      <c r="O410" s="90"/>
      <c r="P410" s="228">
        <f>O410*H410</f>
        <v>0</v>
      </c>
      <c r="Q410" s="228">
        <v>0.00010000000000000001</v>
      </c>
      <c r="R410" s="228">
        <f>Q410*H410</f>
        <v>0.078170400000000001</v>
      </c>
      <c r="S410" s="228">
        <v>0</v>
      </c>
      <c r="T410" s="22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0" t="s">
        <v>190</v>
      </c>
      <c r="AT410" s="230" t="s">
        <v>195</v>
      </c>
      <c r="AU410" s="230" t="s">
        <v>154</v>
      </c>
      <c r="AY410" s="16" t="s">
        <v>147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6" t="s">
        <v>154</v>
      </c>
      <c r="BK410" s="231">
        <f>ROUND(I410*H410,2)</f>
        <v>0</v>
      </c>
      <c r="BL410" s="16" t="s">
        <v>153</v>
      </c>
      <c r="BM410" s="230" t="s">
        <v>625</v>
      </c>
    </row>
    <row r="411" s="13" customFormat="1">
      <c r="A411" s="13"/>
      <c r="B411" s="232"/>
      <c r="C411" s="233"/>
      <c r="D411" s="234" t="s">
        <v>156</v>
      </c>
      <c r="E411" s="235" t="s">
        <v>1</v>
      </c>
      <c r="F411" s="236" t="s">
        <v>626</v>
      </c>
      <c r="G411" s="233"/>
      <c r="H411" s="237">
        <v>744.48000000000002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156</v>
      </c>
      <c r="AU411" s="243" t="s">
        <v>154</v>
      </c>
      <c r="AV411" s="13" t="s">
        <v>154</v>
      </c>
      <c r="AW411" s="13" t="s">
        <v>31</v>
      </c>
      <c r="AX411" s="13" t="s">
        <v>84</v>
      </c>
      <c r="AY411" s="243" t="s">
        <v>147</v>
      </c>
    </row>
    <row r="412" s="13" customFormat="1">
      <c r="A412" s="13"/>
      <c r="B412" s="232"/>
      <c r="C412" s="233"/>
      <c r="D412" s="234" t="s">
        <v>156</v>
      </c>
      <c r="E412" s="233"/>
      <c r="F412" s="236" t="s">
        <v>627</v>
      </c>
      <c r="G412" s="233"/>
      <c r="H412" s="237">
        <v>781.70399999999995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156</v>
      </c>
      <c r="AU412" s="243" t="s">
        <v>154</v>
      </c>
      <c r="AV412" s="13" t="s">
        <v>154</v>
      </c>
      <c r="AW412" s="13" t="s">
        <v>4</v>
      </c>
      <c r="AX412" s="13" t="s">
        <v>84</v>
      </c>
      <c r="AY412" s="243" t="s">
        <v>147</v>
      </c>
    </row>
    <row r="413" s="2" customFormat="1" ht="24.15" customHeight="1">
      <c r="A413" s="37"/>
      <c r="B413" s="38"/>
      <c r="C413" s="244" t="s">
        <v>628</v>
      </c>
      <c r="D413" s="244" t="s">
        <v>195</v>
      </c>
      <c r="E413" s="245" t="s">
        <v>629</v>
      </c>
      <c r="F413" s="246" t="s">
        <v>630</v>
      </c>
      <c r="G413" s="247" t="s">
        <v>215</v>
      </c>
      <c r="H413" s="248">
        <v>1229.8109999999999</v>
      </c>
      <c r="I413" s="249"/>
      <c r="J413" s="250">
        <f>ROUND(I413*H413,2)</f>
        <v>0</v>
      </c>
      <c r="K413" s="251"/>
      <c r="L413" s="252"/>
      <c r="M413" s="253" t="s">
        <v>1</v>
      </c>
      <c r="N413" s="254" t="s">
        <v>42</v>
      </c>
      <c r="O413" s="90"/>
      <c r="P413" s="228">
        <f>O413*H413</f>
        <v>0</v>
      </c>
      <c r="Q413" s="228">
        <v>4.0000000000000003E-05</v>
      </c>
      <c r="R413" s="228">
        <f>Q413*H413</f>
        <v>0.049192440000000004</v>
      </c>
      <c r="S413" s="228">
        <v>0</v>
      </c>
      <c r="T413" s="22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30" t="s">
        <v>190</v>
      </c>
      <c r="AT413" s="230" t="s">
        <v>195</v>
      </c>
      <c r="AU413" s="230" t="s">
        <v>154</v>
      </c>
      <c r="AY413" s="16" t="s">
        <v>147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6" t="s">
        <v>154</v>
      </c>
      <c r="BK413" s="231">
        <f>ROUND(I413*H413,2)</f>
        <v>0</v>
      </c>
      <c r="BL413" s="16" t="s">
        <v>153</v>
      </c>
      <c r="BM413" s="230" t="s">
        <v>631</v>
      </c>
    </row>
    <row r="414" s="13" customFormat="1">
      <c r="A414" s="13"/>
      <c r="B414" s="232"/>
      <c r="C414" s="233"/>
      <c r="D414" s="234" t="s">
        <v>156</v>
      </c>
      <c r="E414" s="235" t="s">
        <v>1</v>
      </c>
      <c r="F414" s="236" t="s">
        <v>632</v>
      </c>
      <c r="G414" s="233"/>
      <c r="H414" s="237">
        <v>1171.249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156</v>
      </c>
      <c r="AU414" s="243" t="s">
        <v>154</v>
      </c>
      <c r="AV414" s="13" t="s">
        <v>154</v>
      </c>
      <c r="AW414" s="13" t="s">
        <v>31</v>
      </c>
      <c r="AX414" s="13" t="s">
        <v>84</v>
      </c>
      <c r="AY414" s="243" t="s">
        <v>147</v>
      </c>
    </row>
    <row r="415" s="13" customFormat="1">
      <c r="A415" s="13"/>
      <c r="B415" s="232"/>
      <c r="C415" s="233"/>
      <c r="D415" s="234" t="s">
        <v>156</v>
      </c>
      <c r="E415" s="233"/>
      <c r="F415" s="236" t="s">
        <v>633</v>
      </c>
      <c r="G415" s="233"/>
      <c r="H415" s="237">
        <v>1229.8109999999999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156</v>
      </c>
      <c r="AU415" s="243" t="s">
        <v>154</v>
      </c>
      <c r="AV415" s="13" t="s">
        <v>154</v>
      </c>
      <c r="AW415" s="13" t="s">
        <v>4</v>
      </c>
      <c r="AX415" s="13" t="s">
        <v>84</v>
      </c>
      <c r="AY415" s="243" t="s">
        <v>147</v>
      </c>
    </row>
    <row r="416" s="2" customFormat="1" ht="24.15" customHeight="1">
      <c r="A416" s="37"/>
      <c r="B416" s="38"/>
      <c r="C416" s="244" t="s">
        <v>595</v>
      </c>
      <c r="D416" s="244" t="s">
        <v>195</v>
      </c>
      <c r="E416" s="245" t="s">
        <v>634</v>
      </c>
      <c r="F416" s="246" t="s">
        <v>635</v>
      </c>
      <c r="G416" s="247" t="s">
        <v>215</v>
      </c>
      <c r="H416" s="248">
        <v>282.209</v>
      </c>
      <c r="I416" s="249"/>
      <c r="J416" s="250">
        <f>ROUND(I416*H416,2)</f>
        <v>0</v>
      </c>
      <c r="K416" s="251"/>
      <c r="L416" s="252"/>
      <c r="M416" s="253" t="s">
        <v>1</v>
      </c>
      <c r="N416" s="254" t="s">
        <v>42</v>
      </c>
      <c r="O416" s="90"/>
      <c r="P416" s="228">
        <f>O416*H416</f>
        <v>0</v>
      </c>
      <c r="Q416" s="228">
        <v>0.00029999999999999997</v>
      </c>
      <c r="R416" s="228">
        <f>Q416*H416</f>
        <v>0.084662699999999994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190</v>
      </c>
      <c r="AT416" s="230" t="s">
        <v>195</v>
      </c>
      <c r="AU416" s="230" t="s">
        <v>154</v>
      </c>
      <c r="AY416" s="16" t="s">
        <v>147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154</v>
      </c>
      <c r="BK416" s="231">
        <f>ROUND(I416*H416,2)</f>
        <v>0</v>
      </c>
      <c r="BL416" s="16" t="s">
        <v>153</v>
      </c>
      <c r="BM416" s="230" t="s">
        <v>636</v>
      </c>
    </row>
    <row r="417" s="13" customFormat="1">
      <c r="A417" s="13"/>
      <c r="B417" s="232"/>
      <c r="C417" s="233"/>
      <c r="D417" s="234" t="s">
        <v>156</v>
      </c>
      <c r="E417" s="235" t="s">
        <v>1</v>
      </c>
      <c r="F417" s="236" t="s">
        <v>637</v>
      </c>
      <c r="G417" s="233"/>
      <c r="H417" s="237">
        <v>268.76999999999998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156</v>
      </c>
      <c r="AU417" s="243" t="s">
        <v>154</v>
      </c>
      <c r="AV417" s="13" t="s">
        <v>154</v>
      </c>
      <c r="AW417" s="13" t="s">
        <v>31</v>
      </c>
      <c r="AX417" s="13" t="s">
        <v>84</v>
      </c>
      <c r="AY417" s="243" t="s">
        <v>147</v>
      </c>
    </row>
    <row r="418" s="13" customFormat="1">
      <c r="A418" s="13"/>
      <c r="B418" s="232"/>
      <c r="C418" s="233"/>
      <c r="D418" s="234" t="s">
        <v>156</v>
      </c>
      <c r="E418" s="233"/>
      <c r="F418" s="236" t="s">
        <v>638</v>
      </c>
      <c r="G418" s="233"/>
      <c r="H418" s="237">
        <v>282.209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156</v>
      </c>
      <c r="AU418" s="243" t="s">
        <v>154</v>
      </c>
      <c r="AV418" s="13" t="s">
        <v>154</v>
      </c>
      <c r="AW418" s="13" t="s">
        <v>4</v>
      </c>
      <c r="AX418" s="13" t="s">
        <v>84</v>
      </c>
      <c r="AY418" s="243" t="s">
        <v>147</v>
      </c>
    </row>
    <row r="419" s="2" customFormat="1" ht="24.15" customHeight="1">
      <c r="A419" s="37"/>
      <c r="B419" s="38"/>
      <c r="C419" s="244" t="s">
        <v>639</v>
      </c>
      <c r="D419" s="244" t="s">
        <v>195</v>
      </c>
      <c r="E419" s="245" t="s">
        <v>640</v>
      </c>
      <c r="F419" s="246" t="s">
        <v>641</v>
      </c>
      <c r="G419" s="247" t="s">
        <v>215</v>
      </c>
      <c r="H419" s="248">
        <v>97.019999999999996</v>
      </c>
      <c r="I419" s="249"/>
      <c r="J419" s="250">
        <f>ROUND(I419*H419,2)</f>
        <v>0</v>
      </c>
      <c r="K419" s="251"/>
      <c r="L419" s="252"/>
      <c r="M419" s="253" t="s">
        <v>1</v>
      </c>
      <c r="N419" s="254" t="s">
        <v>42</v>
      </c>
      <c r="O419" s="90"/>
      <c r="P419" s="228">
        <f>O419*H419</f>
        <v>0</v>
      </c>
      <c r="Q419" s="228">
        <v>0.00050000000000000001</v>
      </c>
      <c r="R419" s="228">
        <f>Q419*H419</f>
        <v>0.048509999999999998</v>
      </c>
      <c r="S419" s="228">
        <v>0</v>
      </c>
      <c r="T419" s="22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30" t="s">
        <v>190</v>
      </c>
      <c r="AT419" s="230" t="s">
        <v>195</v>
      </c>
      <c r="AU419" s="230" t="s">
        <v>154</v>
      </c>
      <c r="AY419" s="16" t="s">
        <v>147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6" t="s">
        <v>154</v>
      </c>
      <c r="BK419" s="231">
        <f>ROUND(I419*H419,2)</f>
        <v>0</v>
      </c>
      <c r="BL419" s="16" t="s">
        <v>153</v>
      </c>
      <c r="BM419" s="230" t="s">
        <v>642</v>
      </c>
    </row>
    <row r="420" s="13" customFormat="1">
      <c r="A420" s="13"/>
      <c r="B420" s="232"/>
      <c r="C420" s="233"/>
      <c r="D420" s="234" t="s">
        <v>156</v>
      </c>
      <c r="E420" s="235" t="s">
        <v>1</v>
      </c>
      <c r="F420" s="236" t="s">
        <v>643</v>
      </c>
      <c r="G420" s="233"/>
      <c r="H420" s="237">
        <v>92.400000000000006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156</v>
      </c>
      <c r="AU420" s="243" t="s">
        <v>154</v>
      </c>
      <c r="AV420" s="13" t="s">
        <v>154</v>
      </c>
      <c r="AW420" s="13" t="s">
        <v>31</v>
      </c>
      <c r="AX420" s="13" t="s">
        <v>76</v>
      </c>
      <c r="AY420" s="243" t="s">
        <v>147</v>
      </c>
    </row>
    <row r="421" s="13" customFormat="1">
      <c r="A421" s="13"/>
      <c r="B421" s="232"/>
      <c r="C421" s="233"/>
      <c r="D421" s="234" t="s">
        <v>156</v>
      </c>
      <c r="E421" s="233"/>
      <c r="F421" s="236" t="s">
        <v>644</v>
      </c>
      <c r="G421" s="233"/>
      <c r="H421" s="237">
        <v>97.019999999999996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156</v>
      </c>
      <c r="AU421" s="243" t="s">
        <v>154</v>
      </c>
      <c r="AV421" s="13" t="s">
        <v>154</v>
      </c>
      <c r="AW421" s="13" t="s">
        <v>4</v>
      </c>
      <c r="AX421" s="13" t="s">
        <v>84</v>
      </c>
      <c r="AY421" s="243" t="s">
        <v>147</v>
      </c>
    </row>
    <row r="422" s="2" customFormat="1" ht="24.15" customHeight="1">
      <c r="A422" s="37"/>
      <c r="B422" s="38"/>
      <c r="C422" s="218" t="s">
        <v>645</v>
      </c>
      <c r="D422" s="218" t="s">
        <v>149</v>
      </c>
      <c r="E422" s="219" t="s">
        <v>646</v>
      </c>
      <c r="F422" s="220" t="s">
        <v>647</v>
      </c>
      <c r="G422" s="221" t="s">
        <v>152</v>
      </c>
      <c r="H422" s="222">
        <v>2495.1660000000002</v>
      </c>
      <c r="I422" s="223"/>
      <c r="J422" s="224">
        <f>ROUND(I422*H422,2)</f>
        <v>0</v>
      </c>
      <c r="K422" s="225"/>
      <c r="L422" s="43"/>
      <c r="M422" s="226" t="s">
        <v>1</v>
      </c>
      <c r="N422" s="227" t="s">
        <v>42</v>
      </c>
      <c r="O422" s="90"/>
      <c r="P422" s="228">
        <f>O422*H422</f>
        <v>0</v>
      </c>
      <c r="Q422" s="228">
        <v>0.01166</v>
      </c>
      <c r="R422" s="228">
        <f>Q422*H422</f>
        <v>29.093635560000003</v>
      </c>
      <c r="S422" s="228">
        <v>0</v>
      </c>
      <c r="T422" s="22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0" t="s">
        <v>153</v>
      </c>
      <c r="AT422" s="230" t="s">
        <v>149</v>
      </c>
      <c r="AU422" s="230" t="s">
        <v>154</v>
      </c>
      <c r="AY422" s="16" t="s">
        <v>147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6" t="s">
        <v>154</v>
      </c>
      <c r="BK422" s="231">
        <f>ROUND(I422*H422,2)</f>
        <v>0</v>
      </c>
      <c r="BL422" s="16" t="s">
        <v>153</v>
      </c>
      <c r="BM422" s="230" t="s">
        <v>648</v>
      </c>
    </row>
    <row r="423" s="13" customFormat="1">
      <c r="A423" s="13"/>
      <c r="B423" s="232"/>
      <c r="C423" s="233"/>
      <c r="D423" s="234" t="s">
        <v>156</v>
      </c>
      <c r="E423" s="235" t="s">
        <v>1</v>
      </c>
      <c r="F423" s="236" t="s">
        <v>431</v>
      </c>
      <c r="G423" s="233"/>
      <c r="H423" s="237">
        <v>66.165000000000006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156</v>
      </c>
      <c r="AU423" s="243" t="s">
        <v>154</v>
      </c>
      <c r="AV423" s="13" t="s">
        <v>154</v>
      </c>
      <c r="AW423" s="13" t="s">
        <v>31</v>
      </c>
      <c r="AX423" s="13" t="s">
        <v>76</v>
      </c>
      <c r="AY423" s="243" t="s">
        <v>147</v>
      </c>
    </row>
    <row r="424" s="13" customFormat="1">
      <c r="A424" s="13"/>
      <c r="B424" s="232"/>
      <c r="C424" s="233"/>
      <c r="D424" s="234" t="s">
        <v>156</v>
      </c>
      <c r="E424" s="235" t="s">
        <v>1</v>
      </c>
      <c r="F424" s="236" t="s">
        <v>423</v>
      </c>
      <c r="G424" s="233"/>
      <c r="H424" s="237">
        <v>2532.4369999999999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156</v>
      </c>
      <c r="AU424" s="243" t="s">
        <v>154</v>
      </c>
      <c r="AV424" s="13" t="s">
        <v>154</v>
      </c>
      <c r="AW424" s="13" t="s">
        <v>31</v>
      </c>
      <c r="AX424" s="13" t="s">
        <v>76</v>
      </c>
      <c r="AY424" s="243" t="s">
        <v>147</v>
      </c>
    </row>
    <row r="425" s="13" customFormat="1">
      <c r="A425" s="13"/>
      <c r="B425" s="232"/>
      <c r="C425" s="233"/>
      <c r="D425" s="234" t="s">
        <v>156</v>
      </c>
      <c r="E425" s="235" t="s">
        <v>1</v>
      </c>
      <c r="F425" s="236" t="s">
        <v>649</v>
      </c>
      <c r="G425" s="233"/>
      <c r="H425" s="237">
        <v>95.766999999999996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156</v>
      </c>
      <c r="AU425" s="243" t="s">
        <v>154</v>
      </c>
      <c r="AV425" s="13" t="s">
        <v>154</v>
      </c>
      <c r="AW425" s="13" t="s">
        <v>31</v>
      </c>
      <c r="AX425" s="13" t="s">
        <v>76</v>
      </c>
      <c r="AY425" s="243" t="s">
        <v>147</v>
      </c>
    </row>
    <row r="426" s="13" customFormat="1">
      <c r="A426" s="13"/>
      <c r="B426" s="232"/>
      <c r="C426" s="233"/>
      <c r="D426" s="234" t="s">
        <v>156</v>
      </c>
      <c r="E426" s="235" t="s">
        <v>1</v>
      </c>
      <c r="F426" s="236" t="s">
        <v>413</v>
      </c>
      <c r="G426" s="233"/>
      <c r="H426" s="237">
        <v>103.87000000000001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156</v>
      </c>
      <c r="AU426" s="243" t="s">
        <v>154</v>
      </c>
      <c r="AV426" s="13" t="s">
        <v>154</v>
      </c>
      <c r="AW426" s="13" t="s">
        <v>31</v>
      </c>
      <c r="AX426" s="13" t="s">
        <v>76</v>
      </c>
      <c r="AY426" s="243" t="s">
        <v>147</v>
      </c>
    </row>
    <row r="427" s="13" customFormat="1">
      <c r="A427" s="13"/>
      <c r="B427" s="232"/>
      <c r="C427" s="233"/>
      <c r="D427" s="234" t="s">
        <v>156</v>
      </c>
      <c r="E427" s="235" t="s">
        <v>1</v>
      </c>
      <c r="F427" s="236" t="s">
        <v>650</v>
      </c>
      <c r="G427" s="233"/>
      <c r="H427" s="237">
        <v>-303.07299999999998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156</v>
      </c>
      <c r="AU427" s="243" t="s">
        <v>154</v>
      </c>
      <c r="AV427" s="13" t="s">
        <v>154</v>
      </c>
      <c r="AW427" s="13" t="s">
        <v>31</v>
      </c>
      <c r="AX427" s="13" t="s">
        <v>76</v>
      </c>
      <c r="AY427" s="243" t="s">
        <v>147</v>
      </c>
    </row>
    <row r="428" s="2" customFormat="1" ht="24.15" customHeight="1">
      <c r="A428" s="37"/>
      <c r="B428" s="38"/>
      <c r="C428" s="218" t="s">
        <v>651</v>
      </c>
      <c r="D428" s="218" t="s">
        <v>149</v>
      </c>
      <c r="E428" s="219" t="s">
        <v>652</v>
      </c>
      <c r="F428" s="220" t="s">
        <v>653</v>
      </c>
      <c r="G428" s="221" t="s">
        <v>152</v>
      </c>
      <c r="H428" s="222">
        <v>42.466000000000001</v>
      </c>
      <c r="I428" s="223"/>
      <c r="J428" s="224">
        <f>ROUND(I428*H428,2)</f>
        <v>0</v>
      </c>
      <c r="K428" s="225"/>
      <c r="L428" s="43"/>
      <c r="M428" s="226" t="s">
        <v>1</v>
      </c>
      <c r="N428" s="227" t="s">
        <v>42</v>
      </c>
      <c r="O428" s="90"/>
      <c r="P428" s="228">
        <f>O428*H428</f>
        <v>0</v>
      </c>
      <c r="Q428" s="228">
        <v>0.021000000000000001</v>
      </c>
      <c r="R428" s="228">
        <f>Q428*H428</f>
        <v>0.89178600000000008</v>
      </c>
      <c r="S428" s="228">
        <v>0</v>
      </c>
      <c r="T428" s="229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30" t="s">
        <v>153</v>
      </c>
      <c r="AT428" s="230" t="s">
        <v>149</v>
      </c>
      <c r="AU428" s="230" t="s">
        <v>154</v>
      </c>
      <c r="AY428" s="16" t="s">
        <v>147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6" t="s">
        <v>154</v>
      </c>
      <c r="BK428" s="231">
        <f>ROUND(I428*H428,2)</f>
        <v>0</v>
      </c>
      <c r="BL428" s="16" t="s">
        <v>153</v>
      </c>
      <c r="BM428" s="230" t="s">
        <v>654</v>
      </c>
    </row>
    <row r="429" s="13" customFormat="1">
      <c r="A429" s="13"/>
      <c r="B429" s="232"/>
      <c r="C429" s="233"/>
      <c r="D429" s="234" t="s">
        <v>156</v>
      </c>
      <c r="E429" s="235" t="s">
        <v>1</v>
      </c>
      <c r="F429" s="236" t="s">
        <v>406</v>
      </c>
      <c r="G429" s="233"/>
      <c r="H429" s="237">
        <v>22.236000000000001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156</v>
      </c>
      <c r="AU429" s="243" t="s">
        <v>154</v>
      </c>
      <c r="AV429" s="13" t="s">
        <v>154</v>
      </c>
      <c r="AW429" s="13" t="s">
        <v>31</v>
      </c>
      <c r="AX429" s="13" t="s">
        <v>76</v>
      </c>
      <c r="AY429" s="243" t="s">
        <v>147</v>
      </c>
    </row>
    <row r="430" s="13" customFormat="1">
      <c r="A430" s="13"/>
      <c r="B430" s="232"/>
      <c r="C430" s="233"/>
      <c r="D430" s="234" t="s">
        <v>156</v>
      </c>
      <c r="E430" s="235" t="s">
        <v>1</v>
      </c>
      <c r="F430" s="236" t="s">
        <v>407</v>
      </c>
      <c r="G430" s="233"/>
      <c r="H430" s="237">
        <v>7.0700000000000003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156</v>
      </c>
      <c r="AU430" s="243" t="s">
        <v>154</v>
      </c>
      <c r="AV430" s="13" t="s">
        <v>154</v>
      </c>
      <c r="AW430" s="13" t="s">
        <v>31</v>
      </c>
      <c r="AX430" s="13" t="s">
        <v>76</v>
      </c>
      <c r="AY430" s="243" t="s">
        <v>147</v>
      </c>
    </row>
    <row r="431" s="13" customFormat="1">
      <c r="A431" s="13"/>
      <c r="B431" s="232"/>
      <c r="C431" s="233"/>
      <c r="D431" s="234" t="s">
        <v>156</v>
      </c>
      <c r="E431" s="235" t="s">
        <v>1</v>
      </c>
      <c r="F431" s="236" t="s">
        <v>408</v>
      </c>
      <c r="G431" s="233"/>
      <c r="H431" s="237">
        <v>13.16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156</v>
      </c>
      <c r="AU431" s="243" t="s">
        <v>154</v>
      </c>
      <c r="AV431" s="13" t="s">
        <v>154</v>
      </c>
      <c r="AW431" s="13" t="s">
        <v>31</v>
      </c>
      <c r="AX431" s="13" t="s">
        <v>76</v>
      </c>
      <c r="AY431" s="243" t="s">
        <v>147</v>
      </c>
    </row>
    <row r="432" s="2" customFormat="1" ht="24.15" customHeight="1">
      <c r="A432" s="37"/>
      <c r="B432" s="38"/>
      <c r="C432" s="218" t="s">
        <v>655</v>
      </c>
      <c r="D432" s="218" t="s">
        <v>149</v>
      </c>
      <c r="E432" s="219" t="s">
        <v>656</v>
      </c>
      <c r="F432" s="220" t="s">
        <v>657</v>
      </c>
      <c r="G432" s="221" t="s">
        <v>152</v>
      </c>
      <c r="H432" s="222">
        <v>33.082999999999998</v>
      </c>
      <c r="I432" s="223"/>
      <c r="J432" s="224">
        <f>ROUND(I432*H432,2)</f>
        <v>0</v>
      </c>
      <c r="K432" s="225"/>
      <c r="L432" s="43"/>
      <c r="M432" s="226" t="s">
        <v>1</v>
      </c>
      <c r="N432" s="227" t="s">
        <v>42</v>
      </c>
      <c r="O432" s="90"/>
      <c r="P432" s="228">
        <f>O432*H432</f>
        <v>0</v>
      </c>
      <c r="Q432" s="228">
        <v>0.0057000000000000002</v>
      </c>
      <c r="R432" s="228">
        <f>Q432*H432</f>
        <v>0.18857309999999999</v>
      </c>
      <c r="S432" s="228">
        <v>0</v>
      </c>
      <c r="T432" s="229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0" t="s">
        <v>153</v>
      </c>
      <c r="AT432" s="230" t="s">
        <v>149</v>
      </c>
      <c r="AU432" s="230" t="s">
        <v>154</v>
      </c>
      <c r="AY432" s="16" t="s">
        <v>147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6" t="s">
        <v>154</v>
      </c>
      <c r="BK432" s="231">
        <f>ROUND(I432*H432,2)</f>
        <v>0</v>
      </c>
      <c r="BL432" s="16" t="s">
        <v>153</v>
      </c>
      <c r="BM432" s="230" t="s">
        <v>658</v>
      </c>
    </row>
    <row r="433" s="13" customFormat="1">
      <c r="A433" s="13"/>
      <c r="B433" s="232"/>
      <c r="C433" s="233"/>
      <c r="D433" s="234" t="s">
        <v>156</v>
      </c>
      <c r="E433" s="235" t="s">
        <v>1</v>
      </c>
      <c r="F433" s="236" t="s">
        <v>418</v>
      </c>
      <c r="G433" s="233"/>
      <c r="H433" s="237">
        <v>33.082999999999998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156</v>
      </c>
      <c r="AU433" s="243" t="s">
        <v>154</v>
      </c>
      <c r="AV433" s="13" t="s">
        <v>154</v>
      </c>
      <c r="AW433" s="13" t="s">
        <v>31</v>
      </c>
      <c r="AX433" s="13" t="s">
        <v>76</v>
      </c>
      <c r="AY433" s="243" t="s">
        <v>147</v>
      </c>
    </row>
    <row r="434" s="2" customFormat="1" ht="24.15" customHeight="1">
      <c r="A434" s="37"/>
      <c r="B434" s="38"/>
      <c r="C434" s="218" t="s">
        <v>659</v>
      </c>
      <c r="D434" s="218" t="s">
        <v>149</v>
      </c>
      <c r="E434" s="219" t="s">
        <v>660</v>
      </c>
      <c r="F434" s="220" t="s">
        <v>661</v>
      </c>
      <c r="G434" s="221" t="s">
        <v>152</v>
      </c>
      <c r="H434" s="222">
        <v>2897.1060000000002</v>
      </c>
      <c r="I434" s="223"/>
      <c r="J434" s="224">
        <f>ROUND(I434*H434,2)</f>
        <v>0</v>
      </c>
      <c r="K434" s="225"/>
      <c r="L434" s="43"/>
      <c r="M434" s="226" t="s">
        <v>1</v>
      </c>
      <c r="N434" s="227" t="s">
        <v>42</v>
      </c>
      <c r="O434" s="90"/>
      <c r="P434" s="228">
        <f>O434*H434</f>
        <v>0</v>
      </c>
      <c r="Q434" s="228">
        <v>0.0033</v>
      </c>
      <c r="R434" s="228">
        <f>Q434*H434</f>
        <v>9.5604498000000007</v>
      </c>
      <c r="S434" s="228">
        <v>0</v>
      </c>
      <c r="T434" s="229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0" t="s">
        <v>153</v>
      </c>
      <c r="AT434" s="230" t="s">
        <v>149</v>
      </c>
      <c r="AU434" s="230" t="s">
        <v>154</v>
      </c>
      <c r="AY434" s="16" t="s">
        <v>147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6" t="s">
        <v>154</v>
      </c>
      <c r="BK434" s="231">
        <f>ROUND(I434*H434,2)</f>
        <v>0</v>
      </c>
      <c r="BL434" s="16" t="s">
        <v>153</v>
      </c>
      <c r="BM434" s="230" t="s">
        <v>662</v>
      </c>
    </row>
    <row r="435" s="13" customFormat="1">
      <c r="A435" s="13"/>
      <c r="B435" s="232"/>
      <c r="C435" s="233"/>
      <c r="D435" s="234" t="s">
        <v>156</v>
      </c>
      <c r="E435" s="235" t="s">
        <v>1</v>
      </c>
      <c r="F435" s="236" t="s">
        <v>423</v>
      </c>
      <c r="G435" s="233"/>
      <c r="H435" s="237">
        <v>2532.4369999999999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156</v>
      </c>
      <c r="AU435" s="243" t="s">
        <v>154</v>
      </c>
      <c r="AV435" s="13" t="s">
        <v>154</v>
      </c>
      <c r="AW435" s="13" t="s">
        <v>31</v>
      </c>
      <c r="AX435" s="13" t="s">
        <v>76</v>
      </c>
      <c r="AY435" s="243" t="s">
        <v>147</v>
      </c>
    </row>
    <row r="436" s="13" customFormat="1">
      <c r="A436" s="13"/>
      <c r="B436" s="232"/>
      <c r="C436" s="233"/>
      <c r="D436" s="234" t="s">
        <v>156</v>
      </c>
      <c r="E436" s="235" t="s">
        <v>1</v>
      </c>
      <c r="F436" s="236" t="s">
        <v>424</v>
      </c>
      <c r="G436" s="233"/>
      <c r="H436" s="237">
        <v>260.79899999999998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156</v>
      </c>
      <c r="AU436" s="243" t="s">
        <v>154</v>
      </c>
      <c r="AV436" s="13" t="s">
        <v>154</v>
      </c>
      <c r="AW436" s="13" t="s">
        <v>31</v>
      </c>
      <c r="AX436" s="13" t="s">
        <v>76</v>
      </c>
      <c r="AY436" s="243" t="s">
        <v>147</v>
      </c>
    </row>
    <row r="437" s="13" customFormat="1">
      <c r="A437" s="13"/>
      <c r="B437" s="232"/>
      <c r="C437" s="233"/>
      <c r="D437" s="234" t="s">
        <v>156</v>
      </c>
      <c r="E437" s="235" t="s">
        <v>1</v>
      </c>
      <c r="F437" s="236" t="s">
        <v>413</v>
      </c>
      <c r="G437" s="233"/>
      <c r="H437" s="237">
        <v>103.87000000000001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156</v>
      </c>
      <c r="AU437" s="243" t="s">
        <v>154</v>
      </c>
      <c r="AV437" s="13" t="s">
        <v>154</v>
      </c>
      <c r="AW437" s="13" t="s">
        <v>31</v>
      </c>
      <c r="AX437" s="13" t="s">
        <v>76</v>
      </c>
      <c r="AY437" s="243" t="s">
        <v>147</v>
      </c>
    </row>
    <row r="438" s="2" customFormat="1" ht="24.15" customHeight="1">
      <c r="A438" s="37"/>
      <c r="B438" s="38"/>
      <c r="C438" s="218" t="s">
        <v>663</v>
      </c>
      <c r="D438" s="218" t="s">
        <v>149</v>
      </c>
      <c r="E438" s="219" t="s">
        <v>664</v>
      </c>
      <c r="F438" s="220" t="s">
        <v>665</v>
      </c>
      <c r="G438" s="221" t="s">
        <v>152</v>
      </c>
      <c r="H438" s="222">
        <v>691.44200000000001</v>
      </c>
      <c r="I438" s="223"/>
      <c r="J438" s="224">
        <f>ROUND(I438*H438,2)</f>
        <v>0</v>
      </c>
      <c r="K438" s="225"/>
      <c r="L438" s="43"/>
      <c r="M438" s="226" t="s">
        <v>1</v>
      </c>
      <c r="N438" s="227" t="s">
        <v>42</v>
      </c>
      <c r="O438" s="90"/>
      <c r="P438" s="228">
        <f>O438*H438</f>
        <v>0</v>
      </c>
      <c r="Q438" s="228">
        <v>0.00038999999999999999</v>
      </c>
      <c r="R438" s="228">
        <f>Q438*H438</f>
        <v>0.26966237999999998</v>
      </c>
      <c r="S438" s="228">
        <v>1.0000000000000001E-05</v>
      </c>
      <c r="T438" s="229">
        <f>S438*H438</f>
        <v>0.006914420000000001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0" t="s">
        <v>153</v>
      </c>
      <c r="AT438" s="230" t="s">
        <v>149</v>
      </c>
      <c r="AU438" s="230" t="s">
        <v>154</v>
      </c>
      <c r="AY438" s="16" t="s">
        <v>147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6" t="s">
        <v>154</v>
      </c>
      <c r="BK438" s="231">
        <f>ROUND(I438*H438,2)</f>
        <v>0</v>
      </c>
      <c r="BL438" s="16" t="s">
        <v>153</v>
      </c>
      <c r="BM438" s="230" t="s">
        <v>666</v>
      </c>
    </row>
    <row r="439" s="13" customFormat="1">
      <c r="A439" s="13"/>
      <c r="B439" s="232"/>
      <c r="C439" s="233"/>
      <c r="D439" s="234" t="s">
        <v>156</v>
      </c>
      <c r="E439" s="235" t="s">
        <v>1</v>
      </c>
      <c r="F439" s="236" t="s">
        <v>667</v>
      </c>
      <c r="G439" s="233"/>
      <c r="H439" s="237">
        <v>284.21300000000002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154</v>
      </c>
      <c r="AV439" s="13" t="s">
        <v>154</v>
      </c>
      <c r="AW439" s="13" t="s">
        <v>31</v>
      </c>
      <c r="AX439" s="13" t="s">
        <v>76</v>
      </c>
      <c r="AY439" s="243" t="s">
        <v>147</v>
      </c>
    </row>
    <row r="440" s="13" customFormat="1">
      <c r="A440" s="13"/>
      <c r="B440" s="232"/>
      <c r="C440" s="233"/>
      <c r="D440" s="234" t="s">
        <v>156</v>
      </c>
      <c r="E440" s="235" t="s">
        <v>1</v>
      </c>
      <c r="F440" s="236" t="s">
        <v>668</v>
      </c>
      <c r="G440" s="233"/>
      <c r="H440" s="237">
        <v>376.80000000000001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156</v>
      </c>
      <c r="AU440" s="243" t="s">
        <v>154</v>
      </c>
      <c r="AV440" s="13" t="s">
        <v>154</v>
      </c>
      <c r="AW440" s="13" t="s">
        <v>31</v>
      </c>
      <c r="AX440" s="13" t="s">
        <v>76</v>
      </c>
      <c r="AY440" s="243" t="s">
        <v>147</v>
      </c>
    </row>
    <row r="441" s="13" customFormat="1">
      <c r="A441" s="13"/>
      <c r="B441" s="232"/>
      <c r="C441" s="233"/>
      <c r="D441" s="234" t="s">
        <v>156</v>
      </c>
      <c r="E441" s="235" t="s">
        <v>1</v>
      </c>
      <c r="F441" s="236" t="s">
        <v>669</v>
      </c>
      <c r="G441" s="233"/>
      <c r="H441" s="237">
        <v>29.359000000000002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156</v>
      </c>
      <c r="AU441" s="243" t="s">
        <v>154</v>
      </c>
      <c r="AV441" s="13" t="s">
        <v>154</v>
      </c>
      <c r="AW441" s="13" t="s">
        <v>31</v>
      </c>
      <c r="AX441" s="13" t="s">
        <v>76</v>
      </c>
      <c r="AY441" s="243" t="s">
        <v>147</v>
      </c>
    </row>
    <row r="442" s="13" customFormat="1">
      <c r="A442" s="13"/>
      <c r="B442" s="232"/>
      <c r="C442" s="233"/>
      <c r="D442" s="234" t="s">
        <v>156</v>
      </c>
      <c r="E442" s="235" t="s">
        <v>1</v>
      </c>
      <c r="F442" s="236" t="s">
        <v>670</v>
      </c>
      <c r="G442" s="233"/>
      <c r="H442" s="237">
        <v>1.0700000000000001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156</v>
      </c>
      <c r="AU442" s="243" t="s">
        <v>154</v>
      </c>
      <c r="AV442" s="13" t="s">
        <v>154</v>
      </c>
      <c r="AW442" s="13" t="s">
        <v>31</v>
      </c>
      <c r="AX442" s="13" t="s">
        <v>76</v>
      </c>
      <c r="AY442" s="243" t="s">
        <v>147</v>
      </c>
    </row>
    <row r="443" s="2" customFormat="1" ht="16.5" customHeight="1">
      <c r="A443" s="37"/>
      <c r="B443" s="38"/>
      <c r="C443" s="218" t="s">
        <v>671</v>
      </c>
      <c r="D443" s="218" t="s">
        <v>149</v>
      </c>
      <c r="E443" s="219" t="s">
        <v>672</v>
      </c>
      <c r="F443" s="220" t="s">
        <v>673</v>
      </c>
      <c r="G443" s="221" t="s">
        <v>152</v>
      </c>
      <c r="H443" s="222">
        <v>2495.1660000000002</v>
      </c>
      <c r="I443" s="223"/>
      <c r="J443" s="224">
        <f>ROUND(I443*H443,2)</f>
        <v>0</v>
      </c>
      <c r="K443" s="225"/>
      <c r="L443" s="43"/>
      <c r="M443" s="226" t="s">
        <v>1</v>
      </c>
      <c r="N443" s="227" t="s">
        <v>42</v>
      </c>
      <c r="O443" s="90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153</v>
      </c>
      <c r="AT443" s="230" t="s">
        <v>149</v>
      </c>
      <c r="AU443" s="230" t="s">
        <v>154</v>
      </c>
      <c r="AY443" s="16" t="s">
        <v>147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154</v>
      </c>
      <c r="BK443" s="231">
        <f>ROUND(I443*H443,2)</f>
        <v>0</v>
      </c>
      <c r="BL443" s="16" t="s">
        <v>153</v>
      </c>
      <c r="BM443" s="230" t="s">
        <v>674</v>
      </c>
    </row>
    <row r="444" s="12" customFormat="1" ht="22.8" customHeight="1">
      <c r="A444" s="12"/>
      <c r="B444" s="202"/>
      <c r="C444" s="203"/>
      <c r="D444" s="204" t="s">
        <v>75</v>
      </c>
      <c r="E444" s="216" t="s">
        <v>507</v>
      </c>
      <c r="F444" s="216" t="s">
        <v>675</v>
      </c>
      <c r="G444" s="203"/>
      <c r="H444" s="203"/>
      <c r="I444" s="206"/>
      <c r="J444" s="217">
        <f>BK444</f>
        <v>0</v>
      </c>
      <c r="K444" s="203"/>
      <c r="L444" s="208"/>
      <c r="M444" s="209"/>
      <c r="N444" s="210"/>
      <c r="O444" s="210"/>
      <c r="P444" s="211">
        <f>SUM(P445:P464)</f>
        <v>0</v>
      </c>
      <c r="Q444" s="210"/>
      <c r="R444" s="211">
        <f>SUM(R445:R464)</f>
        <v>59.392320760000004</v>
      </c>
      <c r="S444" s="210"/>
      <c r="T444" s="212">
        <f>SUM(T445:T464)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3" t="s">
        <v>84</v>
      </c>
      <c r="AT444" s="214" t="s">
        <v>75</v>
      </c>
      <c r="AU444" s="214" t="s">
        <v>84</v>
      </c>
      <c r="AY444" s="213" t="s">
        <v>147</v>
      </c>
      <c r="BK444" s="215">
        <f>SUM(BK445:BK464)</f>
        <v>0</v>
      </c>
    </row>
    <row r="445" s="2" customFormat="1" ht="24.15" customHeight="1">
      <c r="A445" s="37"/>
      <c r="B445" s="38"/>
      <c r="C445" s="218" t="s">
        <v>676</v>
      </c>
      <c r="D445" s="218" t="s">
        <v>149</v>
      </c>
      <c r="E445" s="219" t="s">
        <v>677</v>
      </c>
      <c r="F445" s="220" t="s">
        <v>678</v>
      </c>
      <c r="G445" s="221" t="s">
        <v>152</v>
      </c>
      <c r="H445" s="222">
        <v>11.818</v>
      </c>
      <c r="I445" s="223"/>
      <c r="J445" s="224">
        <f>ROUND(I445*H445,2)</f>
        <v>0</v>
      </c>
      <c r="K445" s="225"/>
      <c r="L445" s="43"/>
      <c r="M445" s="226" t="s">
        <v>1</v>
      </c>
      <c r="N445" s="227" t="s">
        <v>42</v>
      </c>
      <c r="O445" s="90"/>
      <c r="P445" s="228">
        <f>O445*H445</f>
        <v>0</v>
      </c>
      <c r="Q445" s="228">
        <v>0.063</v>
      </c>
      <c r="R445" s="228">
        <f>Q445*H445</f>
        <v>0.74453400000000003</v>
      </c>
      <c r="S445" s="228">
        <v>0</v>
      </c>
      <c r="T445" s="22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30" t="s">
        <v>153</v>
      </c>
      <c r="AT445" s="230" t="s">
        <v>149</v>
      </c>
      <c r="AU445" s="230" t="s">
        <v>154</v>
      </c>
      <c r="AY445" s="16" t="s">
        <v>147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6" t="s">
        <v>154</v>
      </c>
      <c r="BK445" s="231">
        <f>ROUND(I445*H445,2)</f>
        <v>0</v>
      </c>
      <c r="BL445" s="16" t="s">
        <v>153</v>
      </c>
      <c r="BM445" s="230" t="s">
        <v>679</v>
      </c>
    </row>
    <row r="446" s="13" customFormat="1">
      <c r="A446" s="13"/>
      <c r="B446" s="232"/>
      <c r="C446" s="233"/>
      <c r="D446" s="234" t="s">
        <v>156</v>
      </c>
      <c r="E446" s="235" t="s">
        <v>1</v>
      </c>
      <c r="F446" s="236" t="s">
        <v>680</v>
      </c>
      <c r="G446" s="233"/>
      <c r="H446" s="237">
        <v>11.818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154</v>
      </c>
      <c r="AV446" s="13" t="s">
        <v>154</v>
      </c>
      <c r="AW446" s="13" t="s">
        <v>31</v>
      </c>
      <c r="AX446" s="13" t="s">
        <v>76</v>
      </c>
      <c r="AY446" s="243" t="s">
        <v>147</v>
      </c>
    </row>
    <row r="447" s="2" customFormat="1" ht="24.15" customHeight="1">
      <c r="A447" s="37"/>
      <c r="B447" s="38"/>
      <c r="C447" s="218" t="s">
        <v>681</v>
      </c>
      <c r="D447" s="218" t="s">
        <v>149</v>
      </c>
      <c r="E447" s="219" t="s">
        <v>682</v>
      </c>
      <c r="F447" s="220" t="s">
        <v>683</v>
      </c>
      <c r="G447" s="221" t="s">
        <v>152</v>
      </c>
      <c r="H447" s="222">
        <v>360.45999999999998</v>
      </c>
      <c r="I447" s="223"/>
      <c r="J447" s="224">
        <f>ROUND(I447*H447,2)</f>
        <v>0</v>
      </c>
      <c r="K447" s="225"/>
      <c r="L447" s="43"/>
      <c r="M447" s="226" t="s">
        <v>1</v>
      </c>
      <c r="N447" s="227" t="s">
        <v>42</v>
      </c>
      <c r="O447" s="90"/>
      <c r="P447" s="228">
        <f>O447*H447</f>
        <v>0</v>
      </c>
      <c r="Q447" s="228">
        <v>0.084000000000000005</v>
      </c>
      <c r="R447" s="228">
        <f>Q447*H447</f>
        <v>30.278639999999999</v>
      </c>
      <c r="S447" s="228">
        <v>0</v>
      </c>
      <c r="T447" s="229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30" t="s">
        <v>153</v>
      </c>
      <c r="AT447" s="230" t="s">
        <v>149</v>
      </c>
      <c r="AU447" s="230" t="s">
        <v>154</v>
      </c>
      <c r="AY447" s="16" t="s">
        <v>147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6" t="s">
        <v>154</v>
      </c>
      <c r="BK447" s="231">
        <f>ROUND(I447*H447,2)</f>
        <v>0</v>
      </c>
      <c r="BL447" s="16" t="s">
        <v>153</v>
      </c>
      <c r="BM447" s="230" t="s">
        <v>684</v>
      </c>
    </row>
    <row r="448" s="13" customFormat="1">
      <c r="A448" s="13"/>
      <c r="B448" s="232"/>
      <c r="C448" s="233"/>
      <c r="D448" s="234" t="s">
        <v>156</v>
      </c>
      <c r="E448" s="235" t="s">
        <v>1</v>
      </c>
      <c r="F448" s="236" t="s">
        <v>685</v>
      </c>
      <c r="G448" s="233"/>
      <c r="H448" s="237">
        <v>352.63999999999999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156</v>
      </c>
      <c r="AU448" s="243" t="s">
        <v>154</v>
      </c>
      <c r="AV448" s="13" t="s">
        <v>154</v>
      </c>
      <c r="AW448" s="13" t="s">
        <v>31</v>
      </c>
      <c r="AX448" s="13" t="s">
        <v>76</v>
      </c>
      <c r="AY448" s="243" t="s">
        <v>147</v>
      </c>
    </row>
    <row r="449" s="13" customFormat="1">
      <c r="A449" s="13"/>
      <c r="B449" s="232"/>
      <c r="C449" s="233"/>
      <c r="D449" s="234" t="s">
        <v>156</v>
      </c>
      <c r="E449" s="235" t="s">
        <v>1</v>
      </c>
      <c r="F449" s="236" t="s">
        <v>686</v>
      </c>
      <c r="G449" s="233"/>
      <c r="H449" s="237">
        <v>7.8200000000000003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156</v>
      </c>
      <c r="AU449" s="243" t="s">
        <v>154</v>
      </c>
      <c r="AV449" s="13" t="s">
        <v>154</v>
      </c>
      <c r="AW449" s="13" t="s">
        <v>31</v>
      </c>
      <c r="AX449" s="13" t="s">
        <v>76</v>
      </c>
      <c r="AY449" s="243" t="s">
        <v>147</v>
      </c>
    </row>
    <row r="450" s="2" customFormat="1" ht="24.15" customHeight="1">
      <c r="A450" s="37"/>
      <c r="B450" s="38"/>
      <c r="C450" s="218" t="s">
        <v>687</v>
      </c>
      <c r="D450" s="218" t="s">
        <v>149</v>
      </c>
      <c r="E450" s="219" t="s">
        <v>688</v>
      </c>
      <c r="F450" s="220" t="s">
        <v>689</v>
      </c>
      <c r="G450" s="221" t="s">
        <v>152</v>
      </c>
      <c r="H450" s="222">
        <v>176.95099999999999</v>
      </c>
      <c r="I450" s="223"/>
      <c r="J450" s="224">
        <f>ROUND(I450*H450,2)</f>
        <v>0</v>
      </c>
      <c r="K450" s="225"/>
      <c r="L450" s="43"/>
      <c r="M450" s="226" t="s">
        <v>1</v>
      </c>
      <c r="N450" s="227" t="s">
        <v>42</v>
      </c>
      <c r="O450" s="90"/>
      <c r="P450" s="228">
        <f>O450*H450</f>
        <v>0</v>
      </c>
      <c r="Q450" s="228">
        <v>0.048680000000000001</v>
      </c>
      <c r="R450" s="228">
        <f>Q450*H450</f>
        <v>8.6139746800000001</v>
      </c>
      <c r="S450" s="228">
        <v>0</v>
      </c>
      <c r="T450" s="22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0" t="s">
        <v>153</v>
      </c>
      <c r="AT450" s="230" t="s">
        <v>149</v>
      </c>
      <c r="AU450" s="230" t="s">
        <v>154</v>
      </c>
      <c r="AY450" s="16" t="s">
        <v>147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6" t="s">
        <v>154</v>
      </c>
      <c r="BK450" s="231">
        <f>ROUND(I450*H450,2)</f>
        <v>0</v>
      </c>
      <c r="BL450" s="16" t="s">
        <v>153</v>
      </c>
      <c r="BM450" s="230" t="s">
        <v>690</v>
      </c>
    </row>
    <row r="451" s="14" customFormat="1">
      <c r="A451" s="14"/>
      <c r="B451" s="255"/>
      <c r="C451" s="256"/>
      <c r="D451" s="234" t="s">
        <v>156</v>
      </c>
      <c r="E451" s="257" t="s">
        <v>1</v>
      </c>
      <c r="F451" s="258" t="s">
        <v>691</v>
      </c>
      <c r="G451" s="256"/>
      <c r="H451" s="257" t="s">
        <v>1</v>
      </c>
      <c r="I451" s="259"/>
      <c r="J451" s="256"/>
      <c r="K451" s="256"/>
      <c r="L451" s="260"/>
      <c r="M451" s="261"/>
      <c r="N451" s="262"/>
      <c r="O451" s="262"/>
      <c r="P451" s="262"/>
      <c r="Q451" s="262"/>
      <c r="R451" s="262"/>
      <c r="S451" s="262"/>
      <c r="T451" s="26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4" t="s">
        <v>156</v>
      </c>
      <c r="AU451" s="264" t="s">
        <v>154</v>
      </c>
      <c r="AV451" s="14" t="s">
        <v>84</v>
      </c>
      <c r="AW451" s="14" t="s">
        <v>31</v>
      </c>
      <c r="AX451" s="14" t="s">
        <v>76</v>
      </c>
      <c r="AY451" s="264" t="s">
        <v>147</v>
      </c>
    </row>
    <row r="452" s="13" customFormat="1">
      <c r="A452" s="13"/>
      <c r="B452" s="232"/>
      <c r="C452" s="233"/>
      <c r="D452" s="234" t="s">
        <v>156</v>
      </c>
      <c r="E452" s="235" t="s">
        <v>1</v>
      </c>
      <c r="F452" s="236" t="s">
        <v>692</v>
      </c>
      <c r="G452" s="233"/>
      <c r="H452" s="237">
        <v>34.868000000000002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156</v>
      </c>
      <c r="AU452" s="243" t="s">
        <v>154</v>
      </c>
      <c r="AV452" s="13" t="s">
        <v>154</v>
      </c>
      <c r="AW452" s="13" t="s">
        <v>31</v>
      </c>
      <c r="AX452" s="13" t="s">
        <v>76</v>
      </c>
      <c r="AY452" s="243" t="s">
        <v>147</v>
      </c>
    </row>
    <row r="453" s="13" customFormat="1">
      <c r="A453" s="13"/>
      <c r="B453" s="232"/>
      <c r="C453" s="233"/>
      <c r="D453" s="234" t="s">
        <v>156</v>
      </c>
      <c r="E453" s="235" t="s">
        <v>1</v>
      </c>
      <c r="F453" s="236" t="s">
        <v>693</v>
      </c>
      <c r="G453" s="233"/>
      <c r="H453" s="237">
        <v>117.337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156</v>
      </c>
      <c r="AU453" s="243" t="s">
        <v>154</v>
      </c>
      <c r="AV453" s="13" t="s">
        <v>154</v>
      </c>
      <c r="AW453" s="13" t="s">
        <v>31</v>
      </c>
      <c r="AX453" s="13" t="s">
        <v>76</v>
      </c>
      <c r="AY453" s="243" t="s">
        <v>147</v>
      </c>
    </row>
    <row r="454" s="13" customFormat="1">
      <c r="A454" s="13"/>
      <c r="B454" s="232"/>
      <c r="C454" s="233"/>
      <c r="D454" s="234" t="s">
        <v>156</v>
      </c>
      <c r="E454" s="235" t="s">
        <v>1</v>
      </c>
      <c r="F454" s="236" t="s">
        <v>694</v>
      </c>
      <c r="G454" s="233"/>
      <c r="H454" s="237">
        <v>24.745999999999999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156</v>
      </c>
      <c r="AU454" s="243" t="s">
        <v>154</v>
      </c>
      <c r="AV454" s="13" t="s">
        <v>154</v>
      </c>
      <c r="AW454" s="13" t="s">
        <v>31</v>
      </c>
      <c r="AX454" s="13" t="s">
        <v>76</v>
      </c>
      <c r="AY454" s="243" t="s">
        <v>147</v>
      </c>
    </row>
    <row r="455" s="2" customFormat="1" ht="24.15" customHeight="1">
      <c r="A455" s="37"/>
      <c r="B455" s="38"/>
      <c r="C455" s="218" t="s">
        <v>695</v>
      </c>
      <c r="D455" s="218" t="s">
        <v>149</v>
      </c>
      <c r="E455" s="219" t="s">
        <v>696</v>
      </c>
      <c r="F455" s="220" t="s">
        <v>697</v>
      </c>
      <c r="G455" s="221" t="s">
        <v>152</v>
      </c>
      <c r="H455" s="222">
        <v>360.45999999999998</v>
      </c>
      <c r="I455" s="223"/>
      <c r="J455" s="224">
        <f>ROUND(I455*H455,2)</f>
        <v>0</v>
      </c>
      <c r="K455" s="225"/>
      <c r="L455" s="43"/>
      <c r="M455" s="226" t="s">
        <v>1</v>
      </c>
      <c r="N455" s="227" t="s">
        <v>42</v>
      </c>
      <c r="O455" s="90"/>
      <c r="P455" s="228">
        <f>O455*H455</f>
        <v>0</v>
      </c>
      <c r="Q455" s="228">
        <v>0.0041000000000000003</v>
      </c>
      <c r="R455" s="228">
        <f>Q455*H455</f>
        <v>1.477886</v>
      </c>
      <c r="S455" s="228">
        <v>0</v>
      </c>
      <c r="T455" s="22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153</v>
      </c>
      <c r="AT455" s="230" t="s">
        <v>149</v>
      </c>
      <c r="AU455" s="230" t="s">
        <v>154</v>
      </c>
      <c r="AY455" s="16" t="s">
        <v>147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154</v>
      </c>
      <c r="BK455" s="231">
        <f>ROUND(I455*H455,2)</f>
        <v>0</v>
      </c>
      <c r="BL455" s="16" t="s">
        <v>153</v>
      </c>
      <c r="BM455" s="230" t="s">
        <v>698</v>
      </c>
    </row>
    <row r="456" s="13" customFormat="1">
      <c r="A456" s="13"/>
      <c r="B456" s="232"/>
      <c r="C456" s="233"/>
      <c r="D456" s="234" t="s">
        <v>156</v>
      </c>
      <c r="E456" s="235" t="s">
        <v>1</v>
      </c>
      <c r="F456" s="236" t="s">
        <v>685</v>
      </c>
      <c r="G456" s="233"/>
      <c r="H456" s="237">
        <v>352.63999999999999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154</v>
      </c>
      <c r="AV456" s="13" t="s">
        <v>154</v>
      </c>
      <c r="AW456" s="13" t="s">
        <v>31</v>
      </c>
      <c r="AX456" s="13" t="s">
        <v>76</v>
      </c>
      <c r="AY456" s="243" t="s">
        <v>147</v>
      </c>
    </row>
    <row r="457" s="13" customFormat="1">
      <c r="A457" s="13"/>
      <c r="B457" s="232"/>
      <c r="C457" s="233"/>
      <c r="D457" s="234" t="s">
        <v>156</v>
      </c>
      <c r="E457" s="235" t="s">
        <v>1</v>
      </c>
      <c r="F457" s="236" t="s">
        <v>686</v>
      </c>
      <c r="G457" s="233"/>
      <c r="H457" s="237">
        <v>7.8200000000000003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156</v>
      </c>
      <c r="AU457" s="243" t="s">
        <v>154</v>
      </c>
      <c r="AV457" s="13" t="s">
        <v>154</v>
      </c>
      <c r="AW457" s="13" t="s">
        <v>31</v>
      </c>
      <c r="AX457" s="13" t="s">
        <v>76</v>
      </c>
      <c r="AY457" s="243" t="s">
        <v>147</v>
      </c>
    </row>
    <row r="458" s="2" customFormat="1" ht="21.75" customHeight="1">
      <c r="A458" s="37"/>
      <c r="B458" s="38"/>
      <c r="C458" s="218" t="s">
        <v>699</v>
      </c>
      <c r="D458" s="218" t="s">
        <v>149</v>
      </c>
      <c r="E458" s="219" t="s">
        <v>700</v>
      </c>
      <c r="F458" s="220" t="s">
        <v>701</v>
      </c>
      <c r="G458" s="221" t="s">
        <v>152</v>
      </c>
      <c r="H458" s="222">
        <v>360.45999999999998</v>
      </c>
      <c r="I458" s="223"/>
      <c r="J458" s="224">
        <f>ROUND(I458*H458,2)</f>
        <v>0</v>
      </c>
      <c r="K458" s="225"/>
      <c r="L458" s="43"/>
      <c r="M458" s="226" t="s">
        <v>1</v>
      </c>
      <c r="N458" s="227" t="s">
        <v>42</v>
      </c>
      <c r="O458" s="9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153</v>
      </c>
      <c r="AT458" s="230" t="s">
        <v>149</v>
      </c>
      <c r="AU458" s="230" t="s">
        <v>154</v>
      </c>
      <c r="AY458" s="16" t="s">
        <v>147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154</v>
      </c>
      <c r="BK458" s="231">
        <f>ROUND(I458*H458,2)</f>
        <v>0</v>
      </c>
      <c r="BL458" s="16" t="s">
        <v>153</v>
      </c>
      <c r="BM458" s="230" t="s">
        <v>702</v>
      </c>
    </row>
    <row r="459" s="2" customFormat="1" ht="24.15" customHeight="1">
      <c r="A459" s="37"/>
      <c r="B459" s="38"/>
      <c r="C459" s="218" t="s">
        <v>703</v>
      </c>
      <c r="D459" s="218" t="s">
        <v>149</v>
      </c>
      <c r="E459" s="219" t="s">
        <v>704</v>
      </c>
      <c r="F459" s="220" t="s">
        <v>705</v>
      </c>
      <c r="G459" s="221" t="s">
        <v>160</v>
      </c>
      <c r="H459" s="222">
        <v>3.2879999999999998</v>
      </c>
      <c r="I459" s="223"/>
      <c r="J459" s="224">
        <f>ROUND(I459*H459,2)</f>
        <v>0</v>
      </c>
      <c r="K459" s="225"/>
      <c r="L459" s="43"/>
      <c r="M459" s="226" t="s">
        <v>1</v>
      </c>
      <c r="N459" s="227" t="s">
        <v>42</v>
      </c>
      <c r="O459" s="90"/>
      <c r="P459" s="228">
        <f>O459*H459</f>
        <v>0</v>
      </c>
      <c r="Q459" s="228">
        <v>1.837</v>
      </c>
      <c r="R459" s="228">
        <f>Q459*H459</f>
        <v>6.0400559999999999</v>
      </c>
      <c r="S459" s="228">
        <v>0</v>
      </c>
      <c r="T459" s="229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0" t="s">
        <v>153</v>
      </c>
      <c r="AT459" s="230" t="s">
        <v>149</v>
      </c>
      <c r="AU459" s="230" t="s">
        <v>154</v>
      </c>
      <c r="AY459" s="16" t="s">
        <v>147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6" t="s">
        <v>154</v>
      </c>
      <c r="BK459" s="231">
        <f>ROUND(I459*H459,2)</f>
        <v>0</v>
      </c>
      <c r="BL459" s="16" t="s">
        <v>153</v>
      </c>
      <c r="BM459" s="230" t="s">
        <v>706</v>
      </c>
    </row>
    <row r="460" s="13" customFormat="1">
      <c r="A460" s="13"/>
      <c r="B460" s="232"/>
      <c r="C460" s="233"/>
      <c r="D460" s="234" t="s">
        <v>156</v>
      </c>
      <c r="E460" s="235" t="s">
        <v>1</v>
      </c>
      <c r="F460" s="236" t="s">
        <v>707</v>
      </c>
      <c r="G460" s="233"/>
      <c r="H460" s="237">
        <v>3.2879999999999998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156</v>
      </c>
      <c r="AU460" s="243" t="s">
        <v>154</v>
      </c>
      <c r="AV460" s="13" t="s">
        <v>154</v>
      </c>
      <c r="AW460" s="13" t="s">
        <v>31</v>
      </c>
      <c r="AX460" s="13" t="s">
        <v>76</v>
      </c>
      <c r="AY460" s="243" t="s">
        <v>147</v>
      </c>
    </row>
    <row r="461" s="2" customFormat="1" ht="24.15" customHeight="1">
      <c r="A461" s="37"/>
      <c r="B461" s="38"/>
      <c r="C461" s="218" t="s">
        <v>708</v>
      </c>
      <c r="D461" s="218" t="s">
        <v>149</v>
      </c>
      <c r="E461" s="219" t="s">
        <v>709</v>
      </c>
      <c r="F461" s="220" t="s">
        <v>710</v>
      </c>
      <c r="G461" s="221" t="s">
        <v>152</v>
      </c>
      <c r="H461" s="222">
        <v>19.344000000000001</v>
      </c>
      <c r="I461" s="223"/>
      <c r="J461" s="224">
        <f>ROUND(I461*H461,2)</f>
        <v>0</v>
      </c>
      <c r="K461" s="225"/>
      <c r="L461" s="43"/>
      <c r="M461" s="226" t="s">
        <v>1</v>
      </c>
      <c r="N461" s="227" t="s">
        <v>42</v>
      </c>
      <c r="O461" s="90"/>
      <c r="P461" s="228">
        <f>O461*H461</f>
        <v>0</v>
      </c>
      <c r="Q461" s="228">
        <v>0.30357000000000001</v>
      </c>
      <c r="R461" s="228">
        <f>Q461*H461</f>
        <v>5.8722580800000008</v>
      </c>
      <c r="S461" s="228">
        <v>0</v>
      </c>
      <c r="T461" s="22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0" t="s">
        <v>153</v>
      </c>
      <c r="AT461" s="230" t="s">
        <v>149</v>
      </c>
      <c r="AU461" s="230" t="s">
        <v>154</v>
      </c>
      <c r="AY461" s="16" t="s">
        <v>147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6" t="s">
        <v>154</v>
      </c>
      <c r="BK461" s="231">
        <f>ROUND(I461*H461,2)</f>
        <v>0</v>
      </c>
      <c r="BL461" s="16" t="s">
        <v>153</v>
      </c>
      <c r="BM461" s="230" t="s">
        <v>711</v>
      </c>
    </row>
    <row r="462" s="13" customFormat="1">
      <c r="A462" s="13"/>
      <c r="B462" s="232"/>
      <c r="C462" s="233"/>
      <c r="D462" s="234" t="s">
        <v>156</v>
      </c>
      <c r="E462" s="235" t="s">
        <v>1</v>
      </c>
      <c r="F462" s="236" t="s">
        <v>712</v>
      </c>
      <c r="G462" s="233"/>
      <c r="H462" s="237">
        <v>19.344000000000001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156</v>
      </c>
      <c r="AU462" s="243" t="s">
        <v>154</v>
      </c>
      <c r="AV462" s="13" t="s">
        <v>154</v>
      </c>
      <c r="AW462" s="13" t="s">
        <v>31</v>
      </c>
      <c r="AX462" s="13" t="s">
        <v>76</v>
      </c>
      <c r="AY462" s="243" t="s">
        <v>147</v>
      </c>
    </row>
    <row r="463" s="2" customFormat="1" ht="24.15" customHeight="1">
      <c r="A463" s="37"/>
      <c r="B463" s="38"/>
      <c r="C463" s="218" t="s">
        <v>713</v>
      </c>
      <c r="D463" s="218" t="s">
        <v>149</v>
      </c>
      <c r="E463" s="219" t="s">
        <v>714</v>
      </c>
      <c r="F463" s="220" t="s">
        <v>715</v>
      </c>
      <c r="G463" s="221" t="s">
        <v>215</v>
      </c>
      <c r="H463" s="222">
        <v>49.359999999999999</v>
      </c>
      <c r="I463" s="223"/>
      <c r="J463" s="224">
        <f>ROUND(I463*H463,2)</f>
        <v>0</v>
      </c>
      <c r="K463" s="225"/>
      <c r="L463" s="43"/>
      <c r="M463" s="226" t="s">
        <v>1</v>
      </c>
      <c r="N463" s="227" t="s">
        <v>42</v>
      </c>
      <c r="O463" s="90"/>
      <c r="P463" s="228">
        <f>O463*H463</f>
        <v>0</v>
      </c>
      <c r="Q463" s="228">
        <v>0.12895000000000001</v>
      </c>
      <c r="R463" s="228">
        <f>Q463*H463</f>
        <v>6.3649720000000007</v>
      </c>
      <c r="S463" s="228">
        <v>0</v>
      </c>
      <c r="T463" s="22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0" t="s">
        <v>153</v>
      </c>
      <c r="AT463" s="230" t="s">
        <v>149</v>
      </c>
      <c r="AU463" s="230" t="s">
        <v>154</v>
      </c>
      <c r="AY463" s="16" t="s">
        <v>147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6" t="s">
        <v>154</v>
      </c>
      <c r="BK463" s="231">
        <f>ROUND(I463*H463,2)</f>
        <v>0</v>
      </c>
      <c r="BL463" s="16" t="s">
        <v>153</v>
      </c>
      <c r="BM463" s="230" t="s">
        <v>716</v>
      </c>
    </row>
    <row r="464" s="13" customFormat="1">
      <c r="A464" s="13"/>
      <c r="B464" s="232"/>
      <c r="C464" s="233"/>
      <c r="D464" s="234" t="s">
        <v>156</v>
      </c>
      <c r="E464" s="235" t="s">
        <v>1</v>
      </c>
      <c r="F464" s="236" t="s">
        <v>717</v>
      </c>
      <c r="G464" s="233"/>
      <c r="H464" s="237">
        <v>49.359999999999999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154</v>
      </c>
      <c r="AV464" s="13" t="s">
        <v>154</v>
      </c>
      <c r="AW464" s="13" t="s">
        <v>31</v>
      </c>
      <c r="AX464" s="13" t="s">
        <v>76</v>
      </c>
      <c r="AY464" s="243" t="s">
        <v>147</v>
      </c>
    </row>
    <row r="465" s="12" customFormat="1" ht="22.8" customHeight="1">
      <c r="A465" s="12"/>
      <c r="B465" s="202"/>
      <c r="C465" s="203"/>
      <c r="D465" s="204" t="s">
        <v>75</v>
      </c>
      <c r="E465" s="216" t="s">
        <v>517</v>
      </c>
      <c r="F465" s="216" t="s">
        <v>718</v>
      </c>
      <c r="G465" s="203"/>
      <c r="H465" s="203"/>
      <c r="I465" s="206"/>
      <c r="J465" s="217">
        <f>BK465</f>
        <v>0</v>
      </c>
      <c r="K465" s="203"/>
      <c r="L465" s="208"/>
      <c r="M465" s="209"/>
      <c r="N465" s="210"/>
      <c r="O465" s="210"/>
      <c r="P465" s="211">
        <f>SUM(P466:P471)</f>
        <v>0</v>
      </c>
      <c r="Q465" s="210"/>
      <c r="R465" s="211">
        <f>SUM(R466:R471)</f>
        <v>0.0035325</v>
      </c>
      <c r="S465" s="210"/>
      <c r="T465" s="212">
        <f>SUM(T466:T471)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3" t="s">
        <v>84</v>
      </c>
      <c r="AT465" s="214" t="s">
        <v>75</v>
      </c>
      <c r="AU465" s="214" t="s">
        <v>84</v>
      </c>
      <c r="AY465" s="213" t="s">
        <v>147</v>
      </c>
      <c r="BK465" s="215">
        <f>SUM(BK466:BK471)</f>
        <v>0</v>
      </c>
    </row>
    <row r="466" s="2" customFormat="1" ht="24.15" customHeight="1">
      <c r="A466" s="37"/>
      <c r="B466" s="38"/>
      <c r="C466" s="218" t="s">
        <v>719</v>
      </c>
      <c r="D466" s="218" t="s">
        <v>149</v>
      </c>
      <c r="E466" s="219" t="s">
        <v>720</v>
      </c>
      <c r="F466" s="220" t="s">
        <v>721</v>
      </c>
      <c r="G466" s="221" t="s">
        <v>330</v>
      </c>
      <c r="H466" s="222">
        <v>15</v>
      </c>
      <c r="I466" s="223"/>
      <c r="J466" s="224">
        <f>ROUND(I466*H466,2)</f>
        <v>0</v>
      </c>
      <c r="K466" s="225"/>
      <c r="L466" s="43"/>
      <c r="M466" s="226" t="s">
        <v>1</v>
      </c>
      <c r="N466" s="227" t="s">
        <v>42</v>
      </c>
      <c r="O466" s="90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0" t="s">
        <v>153</v>
      </c>
      <c r="AT466" s="230" t="s">
        <v>149</v>
      </c>
      <c r="AU466" s="230" t="s">
        <v>154</v>
      </c>
      <c r="AY466" s="16" t="s">
        <v>147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6" t="s">
        <v>154</v>
      </c>
      <c r="BK466" s="231">
        <f>ROUND(I466*H466,2)</f>
        <v>0</v>
      </c>
      <c r="BL466" s="16" t="s">
        <v>153</v>
      </c>
      <c r="BM466" s="230" t="s">
        <v>722</v>
      </c>
    </row>
    <row r="467" s="2" customFormat="1" ht="21.75" customHeight="1">
      <c r="A467" s="37"/>
      <c r="B467" s="38"/>
      <c r="C467" s="244" t="s">
        <v>723</v>
      </c>
      <c r="D467" s="244" t="s">
        <v>195</v>
      </c>
      <c r="E467" s="245" t="s">
        <v>724</v>
      </c>
      <c r="F467" s="246" t="s">
        <v>725</v>
      </c>
      <c r="G467" s="247" t="s">
        <v>330</v>
      </c>
      <c r="H467" s="248">
        <v>15</v>
      </c>
      <c r="I467" s="249"/>
      <c r="J467" s="250">
        <f>ROUND(I467*H467,2)</f>
        <v>0</v>
      </c>
      <c r="K467" s="251"/>
      <c r="L467" s="252"/>
      <c r="M467" s="253" t="s">
        <v>1</v>
      </c>
      <c r="N467" s="254" t="s">
        <v>42</v>
      </c>
      <c r="O467" s="90"/>
      <c r="P467" s="228">
        <f>O467*H467</f>
        <v>0</v>
      </c>
      <c r="Q467" s="228">
        <v>0.00012</v>
      </c>
      <c r="R467" s="228">
        <f>Q467*H467</f>
        <v>0.0018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190</v>
      </c>
      <c r="AT467" s="230" t="s">
        <v>195</v>
      </c>
      <c r="AU467" s="230" t="s">
        <v>154</v>
      </c>
      <c r="AY467" s="16" t="s">
        <v>147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154</v>
      </c>
      <c r="BK467" s="231">
        <f>ROUND(I467*H467,2)</f>
        <v>0</v>
      </c>
      <c r="BL467" s="16" t="s">
        <v>153</v>
      </c>
      <c r="BM467" s="230" t="s">
        <v>726</v>
      </c>
    </row>
    <row r="468" s="2" customFormat="1" ht="24.15" customHeight="1">
      <c r="A468" s="37"/>
      <c r="B468" s="38"/>
      <c r="C468" s="218" t="s">
        <v>727</v>
      </c>
      <c r="D468" s="218" t="s">
        <v>149</v>
      </c>
      <c r="E468" s="219" t="s">
        <v>728</v>
      </c>
      <c r="F468" s="220" t="s">
        <v>729</v>
      </c>
      <c r="G468" s="221" t="s">
        <v>330</v>
      </c>
      <c r="H468" s="222">
        <v>15</v>
      </c>
      <c r="I468" s="223"/>
      <c r="J468" s="224">
        <f>ROUND(I468*H468,2)</f>
        <v>0</v>
      </c>
      <c r="K468" s="225"/>
      <c r="L468" s="43"/>
      <c r="M468" s="226" t="s">
        <v>1</v>
      </c>
      <c r="N468" s="227" t="s">
        <v>42</v>
      </c>
      <c r="O468" s="90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0" t="s">
        <v>153</v>
      </c>
      <c r="AT468" s="230" t="s">
        <v>149</v>
      </c>
      <c r="AU468" s="230" t="s">
        <v>154</v>
      </c>
      <c r="AY468" s="16" t="s">
        <v>147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6" t="s">
        <v>154</v>
      </c>
      <c r="BK468" s="231">
        <f>ROUND(I468*H468,2)</f>
        <v>0</v>
      </c>
      <c r="BL468" s="16" t="s">
        <v>153</v>
      </c>
      <c r="BM468" s="230" t="s">
        <v>730</v>
      </c>
    </row>
    <row r="469" s="2" customFormat="1" ht="16.5" customHeight="1">
      <c r="A469" s="37"/>
      <c r="B469" s="38"/>
      <c r="C469" s="244" t="s">
        <v>731</v>
      </c>
      <c r="D469" s="244" t="s">
        <v>195</v>
      </c>
      <c r="E469" s="245" t="s">
        <v>732</v>
      </c>
      <c r="F469" s="246" t="s">
        <v>733</v>
      </c>
      <c r="G469" s="247" t="s">
        <v>215</v>
      </c>
      <c r="H469" s="248">
        <v>2.4750000000000001</v>
      </c>
      <c r="I469" s="249"/>
      <c r="J469" s="250">
        <f>ROUND(I469*H469,2)</f>
        <v>0</v>
      </c>
      <c r="K469" s="251"/>
      <c r="L469" s="252"/>
      <c r="M469" s="253" t="s">
        <v>1</v>
      </c>
      <c r="N469" s="254" t="s">
        <v>42</v>
      </c>
      <c r="O469" s="90"/>
      <c r="P469" s="228">
        <f>O469*H469</f>
        <v>0</v>
      </c>
      <c r="Q469" s="228">
        <v>0.00069999999999999999</v>
      </c>
      <c r="R469" s="228">
        <f>Q469*H469</f>
        <v>0.0017325000000000001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190</v>
      </c>
      <c r="AT469" s="230" t="s">
        <v>195</v>
      </c>
      <c r="AU469" s="230" t="s">
        <v>154</v>
      </c>
      <c r="AY469" s="16" t="s">
        <v>147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154</v>
      </c>
      <c r="BK469" s="231">
        <f>ROUND(I469*H469,2)</f>
        <v>0</v>
      </c>
      <c r="BL469" s="16" t="s">
        <v>153</v>
      </c>
      <c r="BM469" s="230" t="s">
        <v>734</v>
      </c>
    </row>
    <row r="470" s="13" customFormat="1">
      <c r="A470" s="13"/>
      <c r="B470" s="232"/>
      <c r="C470" s="233"/>
      <c r="D470" s="234" t="s">
        <v>156</v>
      </c>
      <c r="E470" s="235" t="s">
        <v>1</v>
      </c>
      <c r="F470" s="236" t="s">
        <v>735</v>
      </c>
      <c r="G470" s="233"/>
      <c r="H470" s="237">
        <v>2.25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156</v>
      </c>
      <c r="AU470" s="243" t="s">
        <v>154</v>
      </c>
      <c r="AV470" s="13" t="s">
        <v>154</v>
      </c>
      <c r="AW470" s="13" t="s">
        <v>31</v>
      </c>
      <c r="AX470" s="13" t="s">
        <v>84</v>
      </c>
      <c r="AY470" s="243" t="s">
        <v>147</v>
      </c>
    </row>
    <row r="471" s="13" customFormat="1">
      <c r="A471" s="13"/>
      <c r="B471" s="232"/>
      <c r="C471" s="233"/>
      <c r="D471" s="234" t="s">
        <v>156</v>
      </c>
      <c r="E471" s="233"/>
      <c r="F471" s="236" t="s">
        <v>736</v>
      </c>
      <c r="G471" s="233"/>
      <c r="H471" s="237">
        <v>2.4750000000000001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156</v>
      </c>
      <c r="AU471" s="243" t="s">
        <v>154</v>
      </c>
      <c r="AV471" s="13" t="s">
        <v>154</v>
      </c>
      <c r="AW471" s="13" t="s">
        <v>4</v>
      </c>
      <c r="AX471" s="13" t="s">
        <v>84</v>
      </c>
      <c r="AY471" s="243" t="s">
        <v>147</v>
      </c>
    </row>
    <row r="472" s="12" customFormat="1" ht="22.8" customHeight="1">
      <c r="A472" s="12"/>
      <c r="B472" s="202"/>
      <c r="C472" s="203"/>
      <c r="D472" s="204" t="s">
        <v>75</v>
      </c>
      <c r="E472" s="216" t="s">
        <v>194</v>
      </c>
      <c r="F472" s="216" t="s">
        <v>737</v>
      </c>
      <c r="G472" s="203"/>
      <c r="H472" s="203"/>
      <c r="I472" s="206"/>
      <c r="J472" s="217">
        <f>BK472</f>
        <v>0</v>
      </c>
      <c r="K472" s="203"/>
      <c r="L472" s="208"/>
      <c r="M472" s="209"/>
      <c r="N472" s="210"/>
      <c r="O472" s="210"/>
      <c r="P472" s="211">
        <f>SUM(P473:P483)</f>
        <v>0</v>
      </c>
      <c r="Q472" s="210"/>
      <c r="R472" s="211">
        <f>SUM(R473:R483)</f>
        <v>2.3538870000000003</v>
      </c>
      <c r="S472" s="210"/>
      <c r="T472" s="212">
        <f>SUM(T473:T483)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3" t="s">
        <v>84</v>
      </c>
      <c r="AT472" s="214" t="s">
        <v>75</v>
      </c>
      <c r="AU472" s="214" t="s">
        <v>84</v>
      </c>
      <c r="AY472" s="213" t="s">
        <v>147</v>
      </c>
      <c r="BK472" s="215">
        <f>SUM(BK473:BK483)</f>
        <v>0</v>
      </c>
    </row>
    <row r="473" s="2" customFormat="1" ht="33" customHeight="1">
      <c r="A473" s="37"/>
      <c r="B473" s="38"/>
      <c r="C473" s="218" t="s">
        <v>738</v>
      </c>
      <c r="D473" s="218" t="s">
        <v>149</v>
      </c>
      <c r="E473" s="219" t="s">
        <v>739</v>
      </c>
      <c r="F473" s="220" t="s">
        <v>740</v>
      </c>
      <c r="G473" s="221" t="s">
        <v>215</v>
      </c>
      <c r="H473" s="222">
        <v>14.119999999999999</v>
      </c>
      <c r="I473" s="223"/>
      <c r="J473" s="224">
        <f>ROUND(I473*H473,2)</f>
        <v>0</v>
      </c>
      <c r="K473" s="225"/>
      <c r="L473" s="43"/>
      <c r="M473" s="226" t="s">
        <v>1</v>
      </c>
      <c r="N473" s="227" t="s">
        <v>42</v>
      </c>
      <c r="O473" s="90"/>
      <c r="P473" s="228">
        <f>O473*H473</f>
        <v>0</v>
      </c>
      <c r="Q473" s="228">
        <v>0.1295</v>
      </c>
      <c r="R473" s="228">
        <f>Q473*H473</f>
        <v>1.8285400000000001</v>
      </c>
      <c r="S473" s="228">
        <v>0</v>
      </c>
      <c r="T473" s="22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30" t="s">
        <v>153</v>
      </c>
      <c r="AT473" s="230" t="s">
        <v>149</v>
      </c>
      <c r="AU473" s="230" t="s">
        <v>154</v>
      </c>
      <c r="AY473" s="16" t="s">
        <v>147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6" t="s">
        <v>154</v>
      </c>
      <c r="BK473" s="231">
        <f>ROUND(I473*H473,2)</f>
        <v>0</v>
      </c>
      <c r="BL473" s="16" t="s">
        <v>153</v>
      </c>
      <c r="BM473" s="230" t="s">
        <v>741</v>
      </c>
    </row>
    <row r="474" s="13" customFormat="1">
      <c r="A474" s="13"/>
      <c r="B474" s="232"/>
      <c r="C474" s="233"/>
      <c r="D474" s="234" t="s">
        <v>156</v>
      </c>
      <c r="E474" s="235" t="s">
        <v>1</v>
      </c>
      <c r="F474" s="236" t="s">
        <v>742</v>
      </c>
      <c r="G474" s="233"/>
      <c r="H474" s="237">
        <v>14.119999999999999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156</v>
      </c>
      <c r="AU474" s="243" t="s">
        <v>154</v>
      </c>
      <c r="AV474" s="13" t="s">
        <v>154</v>
      </c>
      <c r="AW474" s="13" t="s">
        <v>31</v>
      </c>
      <c r="AX474" s="13" t="s">
        <v>76</v>
      </c>
      <c r="AY474" s="243" t="s">
        <v>147</v>
      </c>
    </row>
    <row r="475" s="2" customFormat="1" ht="16.5" customHeight="1">
      <c r="A475" s="37"/>
      <c r="B475" s="38"/>
      <c r="C475" s="244" t="s">
        <v>743</v>
      </c>
      <c r="D475" s="244" t="s">
        <v>195</v>
      </c>
      <c r="E475" s="245" t="s">
        <v>744</v>
      </c>
      <c r="F475" s="246" t="s">
        <v>745</v>
      </c>
      <c r="G475" s="247" t="s">
        <v>215</v>
      </c>
      <c r="H475" s="248">
        <v>14.401999999999999</v>
      </c>
      <c r="I475" s="249"/>
      <c r="J475" s="250">
        <f>ROUND(I475*H475,2)</f>
        <v>0</v>
      </c>
      <c r="K475" s="251"/>
      <c r="L475" s="252"/>
      <c r="M475" s="253" t="s">
        <v>1</v>
      </c>
      <c r="N475" s="254" t="s">
        <v>42</v>
      </c>
      <c r="O475" s="90"/>
      <c r="P475" s="228">
        <f>O475*H475</f>
        <v>0</v>
      </c>
      <c r="Q475" s="228">
        <v>0.033500000000000002</v>
      </c>
      <c r="R475" s="228">
        <f>Q475*H475</f>
        <v>0.48246699999999998</v>
      </c>
      <c r="S475" s="228">
        <v>0</v>
      </c>
      <c r="T475" s="22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30" t="s">
        <v>190</v>
      </c>
      <c r="AT475" s="230" t="s">
        <v>195</v>
      </c>
      <c r="AU475" s="230" t="s">
        <v>154</v>
      </c>
      <c r="AY475" s="16" t="s">
        <v>147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6" t="s">
        <v>154</v>
      </c>
      <c r="BK475" s="231">
        <f>ROUND(I475*H475,2)</f>
        <v>0</v>
      </c>
      <c r="BL475" s="16" t="s">
        <v>153</v>
      </c>
      <c r="BM475" s="230" t="s">
        <v>746</v>
      </c>
    </row>
    <row r="476" s="13" customFormat="1">
      <c r="A476" s="13"/>
      <c r="B476" s="232"/>
      <c r="C476" s="233"/>
      <c r="D476" s="234" t="s">
        <v>156</v>
      </c>
      <c r="E476" s="235" t="s">
        <v>1</v>
      </c>
      <c r="F476" s="236" t="s">
        <v>747</v>
      </c>
      <c r="G476" s="233"/>
      <c r="H476" s="237">
        <v>14.119999999999999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156</v>
      </c>
      <c r="AU476" s="243" t="s">
        <v>154</v>
      </c>
      <c r="AV476" s="13" t="s">
        <v>154</v>
      </c>
      <c r="AW476" s="13" t="s">
        <v>31</v>
      </c>
      <c r="AX476" s="13" t="s">
        <v>84</v>
      </c>
      <c r="AY476" s="243" t="s">
        <v>147</v>
      </c>
    </row>
    <row r="477" s="13" customFormat="1">
      <c r="A477" s="13"/>
      <c r="B477" s="232"/>
      <c r="C477" s="233"/>
      <c r="D477" s="234" t="s">
        <v>156</v>
      </c>
      <c r="E477" s="233"/>
      <c r="F477" s="236" t="s">
        <v>748</v>
      </c>
      <c r="G477" s="233"/>
      <c r="H477" s="237">
        <v>14.401999999999999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156</v>
      </c>
      <c r="AU477" s="243" t="s">
        <v>154</v>
      </c>
      <c r="AV477" s="13" t="s">
        <v>154</v>
      </c>
      <c r="AW477" s="13" t="s">
        <v>4</v>
      </c>
      <c r="AX477" s="13" t="s">
        <v>84</v>
      </c>
      <c r="AY477" s="243" t="s">
        <v>147</v>
      </c>
    </row>
    <row r="478" s="2" customFormat="1" ht="24.15" customHeight="1">
      <c r="A478" s="37"/>
      <c r="B478" s="38"/>
      <c r="C478" s="218" t="s">
        <v>749</v>
      </c>
      <c r="D478" s="218" t="s">
        <v>149</v>
      </c>
      <c r="E478" s="219" t="s">
        <v>750</v>
      </c>
      <c r="F478" s="220" t="s">
        <v>751</v>
      </c>
      <c r="G478" s="221" t="s">
        <v>330</v>
      </c>
      <c r="H478" s="222">
        <v>536</v>
      </c>
      <c r="I478" s="223"/>
      <c r="J478" s="224">
        <f>ROUND(I478*H478,2)</f>
        <v>0</v>
      </c>
      <c r="K478" s="225"/>
      <c r="L478" s="43"/>
      <c r="M478" s="226" t="s">
        <v>1</v>
      </c>
      <c r="N478" s="227" t="s">
        <v>42</v>
      </c>
      <c r="O478" s="90"/>
      <c r="P478" s="228">
        <f>O478*H478</f>
        <v>0</v>
      </c>
      <c r="Q478" s="228">
        <v>1.0000000000000001E-05</v>
      </c>
      <c r="R478" s="228">
        <f>Q478*H478</f>
        <v>0.0053600000000000002</v>
      </c>
      <c r="S478" s="228">
        <v>0</v>
      </c>
      <c r="T478" s="22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0" t="s">
        <v>153</v>
      </c>
      <c r="AT478" s="230" t="s">
        <v>149</v>
      </c>
      <c r="AU478" s="230" t="s">
        <v>154</v>
      </c>
      <c r="AY478" s="16" t="s">
        <v>147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6" t="s">
        <v>154</v>
      </c>
      <c r="BK478" s="231">
        <f>ROUND(I478*H478,2)</f>
        <v>0</v>
      </c>
      <c r="BL478" s="16" t="s">
        <v>153</v>
      </c>
      <c r="BM478" s="230" t="s">
        <v>752</v>
      </c>
    </row>
    <row r="479" s="13" customFormat="1">
      <c r="A479" s="13"/>
      <c r="B479" s="232"/>
      <c r="C479" s="233"/>
      <c r="D479" s="234" t="s">
        <v>156</v>
      </c>
      <c r="E479" s="235" t="s">
        <v>1</v>
      </c>
      <c r="F479" s="236" t="s">
        <v>753</v>
      </c>
      <c r="G479" s="233"/>
      <c r="H479" s="237">
        <v>536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156</v>
      </c>
      <c r="AU479" s="243" t="s">
        <v>154</v>
      </c>
      <c r="AV479" s="13" t="s">
        <v>154</v>
      </c>
      <c r="AW479" s="13" t="s">
        <v>31</v>
      </c>
      <c r="AX479" s="13" t="s">
        <v>76</v>
      </c>
      <c r="AY479" s="243" t="s">
        <v>147</v>
      </c>
    </row>
    <row r="480" s="2" customFormat="1" ht="21.75" customHeight="1">
      <c r="A480" s="37"/>
      <c r="B480" s="38"/>
      <c r="C480" s="218" t="s">
        <v>754</v>
      </c>
      <c r="D480" s="218" t="s">
        <v>149</v>
      </c>
      <c r="E480" s="219" t="s">
        <v>755</v>
      </c>
      <c r="F480" s="220" t="s">
        <v>756</v>
      </c>
      <c r="G480" s="221" t="s">
        <v>330</v>
      </c>
      <c r="H480" s="222">
        <v>536</v>
      </c>
      <c r="I480" s="223"/>
      <c r="J480" s="224">
        <f>ROUND(I480*H480,2)</f>
        <v>0</v>
      </c>
      <c r="K480" s="225"/>
      <c r="L480" s="43"/>
      <c r="M480" s="226" t="s">
        <v>1</v>
      </c>
      <c r="N480" s="227" t="s">
        <v>42</v>
      </c>
      <c r="O480" s="90"/>
      <c r="P480" s="228">
        <f>O480*H480</f>
        <v>0</v>
      </c>
      <c r="Q480" s="228">
        <v>6.9999999999999994E-05</v>
      </c>
      <c r="R480" s="228">
        <f>Q480*H480</f>
        <v>0.037519999999999998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153</v>
      </c>
      <c r="AT480" s="230" t="s">
        <v>149</v>
      </c>
      <c r="AU480" s="230" t="s">
        <v>154</v>
      </c>
      <c r="AY480" s="16" t="s">
        <v>147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154</v>
      </c>
      <c r="BK480" s="231">
        <f>ROUND(I480*H480,2)</f>
        <v>0</v>
      </c>
      <c r="BL480" s="16" t="s">
        <v>153</v>
      </c>
      <c r="BM480" s="230" t="s">
        <v>757</v>
      </c>
    </row>
    <row r="481" s="2" customFormat="1" ht="24.15" customHeight="1">
      <c r="A481" s="37"/>
      <c r="B481" s="38"/>
      <c r="C481" s="218" t="s">
        <v>758</v>
      </c>
      <c r="D481" s="218" t="s">
        <v>149</v>
      </c>
      <c r="E481" s="219" t="s">
        <v>759</v>
      </c>
      <c r="F481" s="220" t="s">
        <v>760</v>
      </c>
      <c r="G481" s="221" t="s">
        <v>761</v>
      </c>
      <c r="H481" s="222">
        <v>2</v>
      </c>
      <c r="I481" s="223"/>
      <c r="J481" s="224">
        <f>ROUND(I481*H481,2)</f>
        <v>0</v>
      </c>
      <c r="K481" s="225"/>
      <c r="L481" s="43"/>
      <c r="M481" s="226" t="s">
        <v>1</v>
      </c>
      <c r="N481" s="227" t="s">
        <v>42</v>
      </c>
      <c r="O481" s="90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30" t="s">
        <v>153</v>
      </c>
      <c r="AT481" s="230" t="s">
        <v>149</v>
      </c>
      <c r="AU481" s="230" t="s">
        <v>154</v>
      </c>
      <c r="AY481" s="16" t="s">
        <v>147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6" t="s">
        <v>154</v>
      </c>
      <c r="BK481" s="231">
        <f>ROUND(I481*H481,2)</f>
        <v>0</v>
      </c>
      <c r="BL481" s="16" t="s">
        <v>153</v>
      </c>
      <c r="BM481" s="230" t="s">
        <v>762</v>
      </c>
    </row>
    <row r="482" s="2" customFormat="1" ht="24.15" customHeight="1">
      <c r="A482" s="37"/>
      <c r="B482" s="38"/>
      <c r="C482" s="218" t="s">
        <v>763</v>
      </c>
      <c r="D482" s="218" t="s">
        <v>149</v>
      </c>
      <c r="E482" s="219" t="s">
        <v>764</v>
      </c>
      <c r="F482" s="220" t="s">
        <v>765</v>
      </c>
      <c r="G482" s="221" t="s">
        <v>152</v>
      </c>
      <c r="H482" s="222">
        <v>287.04000000000002</v>
      </c>
      <c r="I482" s="223"/>
      <c r="J482" s="224">
        <f>ROUND(I482*H482,2)</f>
        <v>0</v>
      </c>
      <c r="K482" s="225"/>
      <c r="L482" s="43"/>
      <c r="M482" s="226" t="s">
        <v>1</v>
      </c>
      <c r="N482" s="227" t="s">
        <v>42</v>
      </c>
      <c r="O482" s="90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0" t="s">
        <v>153</v>
      </c>
      <c r="AT482" s="230" t="s">
        <v>149</v>
      </c>
      <c r="AU482" s="230" t="s">
        <v>154</v>
      </c>
      <c r="AY482" s="16" t="s">
        <v>147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6" t="s">
        <v>154</v>
      </c>
      <c r="BK482" s="231">
        <f>ROUND(I482*H482,2)</f>
        <v>0</v>
      </c>
      <c r="BL482" s="16" t="s">
        <v>153</v>
      </c>
      <c r="BM482" s="230" t="s">
        <v>766</v>
      </c>
    </row>
    <row r="483" s="13" customFormat="1">
      <c r="A483" s="13"/>
      <c r="B483" s="232"/>
      <c r="C483" s="233"/>
      <c r="D483" s="234" t="s">
        <v>156</v>
      </c>
      <c r="E483" s="235" t="s">
        <v>1</v>
      </c>
      <c r="F483" s="236" t="s">
        <v>767</v>
      </c>
      <c r="G483" s="233"/>
      <c r="H483" s="237">
        <v>287.04000000000002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156</v>
      </c>
      <c r="AU483" s="243" t="s">
        <v>154</v>
      </c>
      <c r="AV483" s="13" t="s">
        <v>154</v>
      </c>
      <c r="AW483" s="13" t="s">
        <v>31</v>
      </c>
      <c r="AX483" s="13" t="s">
        <v>76</v>
      </c>
      <c r="AY483" s="243" t="s">
        <v>147</v>
      </c>
    </row>
    <row r="484" s="12" customFormat="1" ht="22.8" customHeight="1">
      <c r="A484" s="12"/>
      <c r="B484" s="202"/>
      <c r="C484" s="203"/>
      <c r="D484" s="204" t="s">
        <v>75</v>
      </c>
      <c r="E484" s="216" t="s">
        <v>703</v>
      </c>
      <c r="F484" s="216" t="s">
        <v>768</v>
      </c>
      <c r="G484" s="203"/>
      <c r="H484" s="203"/>
      <c r="I484" s="206"/>
      <c r="J484" s="217">
        <f>BK484</f>
        <v>0</v>
      </c>
      <c r="K484" s="203"/>
      <c r="L484" s="208"/>
      <c r="M484" s="209"/>
      <c r="N484" s="210"/>
      <c r="O484" s="210"/>
      <c r="P484" s="211">
        <f>SUM(P485:P518)</f>
        <v>0</v>
      </c>
      <c r="Q484" s="210"/>
      <c r="R484" s="211">
        <f>SUM(R485:R518)</f>
        <v>0.029636879999999997</v>
      </c>
      <c r="S484" s="210"/>
      <c r="T484" s="212">
        <f>SUM(T485:T518)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3" t="s">
        <v>84</v>
      </c>
      <c r="AT484" s="214" t="s">
        <v>75</v>
      </c>
      <c r="AU484" s="214" t="s">
        <v>84</v>
      </c>
      <c r="AY484" s="213" t="s">
        <v>147</v>
      </c>
      <c r="BK484" s="215">
        <f>SUM(BK485:BK518)</f>
        <v>0</v>
      </c>
    </row>
    <row r="485" s="2" customFormat="1" ht="33" customHeight="1">
      <c r="A485" s="37"/>
      <c r="B485" s="38"/>
      <c r="C485" s="218" t="s">
        <v>769</v>
      </c>
      <c r="D485" s="218" t="s">
        <v>149</v>
      </c>
      <c r="E485" s="219" t="s">
        <v>770</v>
      </c>
      <c r="F485" s="220" t="s">
        <v>771</v>
      </c>
      <c r="G485" s="221" t="s">
        <v>152</v>
      </c>
      <c r="H485" s="222">
        <v>190.13900000000001</v>
      </c>
      <c r="I485" s="223"/>
      <c r="J485" s="224">
        <f>ROUND(I485*H485,2)</f>
        <v>0</v>
      </c>
      <c r="K485" s="225"/>
      <c r="L485" s="43"/>
      <c r="M485" s="226" t="s">
        <v>1</v>
      </c>
      <c r="N485" s="227" t="s">
        <v>42</v>
      </c>
      <c r="O485" s="90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0" t="s">
        <v>153</v>
      </c>
      <c r="AT485" s="230" t="s">
        <v>149</v>
      </c>
      <c r="AU485" s="230" t="s">
        <v>154</v>
      </c>
      <c r="AY485" s="16" t="s">
        <v>147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6" t="s">
        <v>154</v>
      </c>
      <c r="BK485" s="231">
        <f>ROUND(I485*H485,2)</f>
        <v>0</v>
      </c>
      <c r="BL485" s="16" t="s">
        <v>153</v>
      </c>
      <c r="BM485" s="230" t="s">
        <v>772</v>
      </c>
    </row>
    <row r="486" s="13" customFormat="1">
      <c r="A486" s="13"/>
      <c r="B486" s="232"/>
      <c r="C486" s="233"/>
      <c r="D486" s="234" t="s">
        <v>156</v>
      </c>
      <c r="E486" s="235" t="s">
        <v>1</v>
      </c>
      <c r="F486" s="236" t="s">
        <v>773</v>
      </c>
      <c r="G486" s="233"/>
      <c r="H486" s="237">
        <v>190.13900000000001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156</v>
      </c>
      <c r="AU486" s="243" t="s">
        <v>154</v>
      </c>
      <c r="AV486" s="13" t="s">
        <v>154</v>
      </c>
      <c r="AW486" s="13" t="s">
        <v>31</v>
      </c>
      <c r="AX486" s="13" t="s">
        <v>76</v>
      </c>
      <c r="AY486" s="243" t="s">
        <v>147</v>
      </c>
    </row>
    <row r="487" s="2" customFormat="1" ht="33" customHeight="1">
      <c r="A487" s="37"/>
      <c r="B487" s="38"/>
      <c r="C487" s="218" t="s">
        <v>774</v>
      </c>
      <c r="D487" s="218" t="s">
        <v>149</v>
      </c>
      <c r="E487" s="219" t="s">
        <v>775</v>
      </c>
      <c r="F487" s="220" t="s">
        <v>776</v>
      </c>
      <c r="G487" s="221" t="s">
        <v>152</v>
      </c>
      <c r="H487" s="222">
        <v>3253.4630000000002</v>
      </c>
      <c r="I487" s="223"/>
      <c r="J487" s="224">
        <f>ROUND(I487*H487,2)</f>
        <v>0</v>
      </c>
      <c r="K487" s="225"/>
      <c r="L487" s="43"/>
      <c r="M487" s="226" t="s">
        <v>1</v>
      </c>
      <c r="N487" s="227" t="s">
        <v>42</v>
      </c>
      <c r="O487" s="90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0" t="s">
        <v>153</v>
      </c>
      <c r="AT487" s="230" t="s">
        <v>149</v>
      </c>
      <c r="AU487" s="230" t="s">
        <v>154</v>
      </c>
      <c r="AY487" s="16" t="s">
        <v>147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6" t="s">
        <v>154</v>
      </c>
      <c r="BK487" s="231">
        <f>ROUND(I487*H487,2)</f>
        <v>0</v>
      </c>
      <c r="BL487" s="16" t="s">
        <v>153</v>
      </c>
      <c r="BM487" s="230" t="s">
        <v>777</v>
      </c>
    </row>
    <row r="488" s="13" customFormat="1">
      <c r="A488" s="13"/>
      <c r="B488" s="232"/>
      <c r="C488" s="233"/>
      <c r="D488" s="234" t="s">
        <v>156</v>
      </c>
      <c r="E488" s="235" t="s">
        <v>1</v>
      </c>
      <c r="F488" s="236" t="s">
        <v>778</v>
      </c>
      <c r="G488" s="233"/>
      <c r="H488" s="237">
        <v>3253.4630000000002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156</v>
      </c>
      <c r="AU488" s="243" t="s">
        <v>154</v>
      </c>
      <c r="AV488" s="13" t="s">
        <v>154</v>
      </c>
      <c r="AW488" s="13" t="s">
        <v>31</v>
      </c>
      <c r="AX488" s="13" t="s">
        <v>76</v>
      </c>
      <c r="AY488" s="243" t="s">
        <v>147</v>
      </c>
    </row>
    <row r="489" s="2" customFormat="1" ht="37.8" customHeight="1">
      <c r="A489" s="37"/>
      <c r="B489" s="38"/>
      <c r="C489" s="218" t="s">
        <v>779</v>
      </c>
      <c r="D489" s="218" t="s">
        <v>149</v>
      </c>
      <c r="E489" s="219" t="s">
        <v>780</v>
      </c>
      <c r="F489" s="220" t="s">
        <v>781</v>
      </c>
      <c r="G489" s="221" t="s">
        <v>152</v>
      </c>
      <c r="H489" s="222">
        <v>17492.788</v>
      </c>
      <c r="I489" s="223"/>
      <c r="J489" s="224">
        <f>ROUND(I489*H489,2)</f>
        <v>0</v>
      </c>
      <c r="K489" s="225"/>
      <c r="L489" s="43"/>
      <c r="M489" s="226" t="s">
        <v>1</v>
      </c>
      <c r="N489" s="227" t="s">
        <v>42</v>
      </c>
      <c r="O489" s="90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0" t="s">
        <v>153</v>
      </c>
      <c r="AT489" s="230" t="s">
        <v>149</v>
      </c>
      <c r="AU489" s="230" t="s">
        <v>154</v>
      </c>
      <c r="AY489" s="16" t="s">
        <v>147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6" t="s">
        <v>154</v>
      </c>
      <c r="BK489" s="231">
        <f>ROUND(I489*H489,2)</f>
        <v>0</v>
      </c>
      <c r="BL489" s="16" t="s">
        <v>153</v>
      </c>
      <c r="BM489" s="230" t="s">
        <v>782</v>
      </c>
    </row>
    <row r="490" s="13" customFormat="1">
      <c r="A490" s="13"/>
      <c r="B490" s="232"/>
      <c r="C490" s="233"/>
      <c r="D490" s="234" t="s">
        <v>156</v>
      </c>
      <c r="E490" s="235" t="s">
        <v>1</v>
      </c>
      <c r="F490" s="236" t="s">
        <v>783</v>
      </c>
      <c r="G490" s="233"/>
      <c r="H490" s="237">
        <v>17492.788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156</v>
      </c>
      <c r="AU490" s="243" t="s">
        <v>154</v>
      </c>
      <c r="AV490" s="13" t="s">
        <v>154</v>
      </c>
      <c r="AW490" s="13" t="s">
        <v>31</v>
      </c>
      <c r="AX490" s="13" t="s">
        <v>76</v>
      </c>
      <c r="AY490" s="243" t="s">
        <v>147</v>
      </c>
    </row>
    <row r="491" s="2" customFormat="1" ht="37.8" customHeight="1">
      <c r="A491" s="37"/>
      <c r="B491" s="38"/>
      <c r="C491" s="218" t="s">
        <v>784</v>
      </c>
      <c r="D491" s="218" t="s">
        <v>149</v>
      </c>
      <c r="E491" s="219" t="s">
        <v>785</v>
      </c>
      <c r="F491" s="220" t="s">
        <v>786</v>
      </c>
      <c r="G491" s="221" t="s">
        <v>152</v>
      </c>
      <c r="H491" s="222">
        <v>299318.59600000002</v>
      </c>
      <c r="I491" s="223"/>
      <c r="J491" s="224">
        <f>ROUND(I491*H491,2)</f>
        <v>0</v>
      </c>
      <c r="K491" s="225"/>
      <c r="L491" s="43"/>
      <c r="M491" s="226" t="s">
        <v>1</v>
      </c>
      <c r="N491" s="227" t="s">
        <v>42</v>
      </c>
      <c r="O491" s="90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30" t="s">
        <v>153</v>
      </c>
      <c r="AT491" s="230" t="s">
        <v>149</v>
      </c>
      <c r="AU491" s="230" t="s">
        <v>154</v>
      </c>
      <c r="AY491" s="16" t="s">
        <v>147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6" t="s">
        <v>154</v>
      </c>
      <c r="BK491" s="231">
        <f>ROUND(I491*H491,2)</f>
        <v>0</v>
      </c>
      <c r="BL491" s="16" t="s">
        <v>153</v>
      </c>
      <c r="BM491" s="230" t="s">
        <v>787</v>
      </c>
    </row>
    <row r="492" s="13" customFormat="1">
      <c r="A492" s="13"/>
      <c r="B492" s="232"/>
      <c r="C492" s="233"/>
      <c r="D492" s="234" t="s">
        <v>156</v>
      </c>
      <c r="E492" s="235" t="s">
        <v>1</v>
      </c>
      <c r="F492" s="236" t="s">
        <v>788</v>
      </c>
      <c r="G492" s="233"/>
      <c r="H492" s="237">
        <v>299318.59600000002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156</v>
      </c>
      <c r="AU492" s="243" t="s">
        <v>154</v>
      </c>
      <c r="AV492" s="13" t="s">
        <v>154</v>
      </c>
      <c r="AW492" s="13" t="s">
        <v>31</v>
      </c>
      <c r="AX492" s="13" t="s">
        <v>76</v>
      </c>
      <c r="AY492" s="243" t="s">
        <v>147</v>
      </c>
    </row>
    <row r="493" s="2" customFormat="1" ht="33" customHeight="1">
      <c r="A493" s="37"/>
      <c r="B493" s="38"/>
      <c r="C493" s="218" t="s">
        <v>789</v>
      </c>
      <c r="D493" s="218" t="s">
        <v>149</v>
      </c>
      <c r="E493" s="219" t="s">
        <v>790</v>
      </c>
      <c r="F493" s="220" t="s">
        <v>791</v>
      </c>
      <c r="G493" s="221" t="s">
        <v>152</v>
      </c>
      <c r="H493" s="222">
        <v>190.13900000000001</v>
      </c>
      <c r="I493" s="223"/>
      <c r="J493" s="224">
        <f>ROUND(I493*H493,2)</f>
        <v>0</v>
      </c>
      <c r="K493" s="225"/>
      <c r="L493" s="43"/>
      <c r="M493" s="226" t="s">
        <v>1</v>
      </c>
      <c r="N493" s="227" t="s">
        <v>42</v>
      </c>
      <c r="O493" s="90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30" t="s">
        <v>153</v>
      </c>
      <c r="AT493" s="230" t="s">
        <v>149</v>
      </c>
      <c r="AU493" s="230" t="s">
        <v>154</v>
      </c>
      <c r="AY493" s="16" t="s">
        <v>147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6" t="s">
        <v>154</v>
      </c>
      <c r="BK493" s="231">
        <f>ROUND(I493*H493,2)</f>
        <v>0</v>
      </c>
      <c r="BL493" s="16" t="s">
        <v>153</v>
      </c>
      <c r="BM493" s="230" t="s">
        <v>792</v>
      </c>
    </row>
    <row r="494" s="2" customFormat="1" ht="37.8" customHeight="1">
      <c r="A494" s="37"/>
      <c r="B494" s="38"/>
      <c r="C494" s="218" t="s">
        <v>793</v>
      </c>
      <c r="D494" s="218" t="s">
        <v>149</v>
      </c>
      <c r="E494" s="219" t="s">
        <v>794</v>
      </c>
      <c r="F494" s="220" t="s">
        <v>795</v>
      </c>
      <c r="G494" s="221" t="s">
        <v>152</v>
      </c>
      <c r="H494" s="222">
        <v>3253.788</v>
      </c>
      <c r="I494" s="223"/>
      <c r="J494" s="224">
        <f>ROUND(I494*H494,2)</f>
        <v>0</v>
      </c>
      <c r="K494" s="225"/>
      <c r="L494" s="43"/>
      <c r="M494" s="226" t="s">
        <v>1</v>
      </c>
      <c r="N494" s="227" t="s">
        <v>42</v>
      </c>
      <c r="O494" s="90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0" t="s">
        <v>153</v>
      </c>
      <c r="AT494" s="230" t="s">
        <v>149</v>
      </c>
      <c r="AU494" s="230" t="s">
        <v>154</v>
      </c>
      <c r="AY494" s="16" t="s">
        <v>147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6" t="s">
        <v>154</v>
      </c>
      <c r="BK494" s="231">
        <f>ROUND(I494*H494,2)</f>
        <v>0</v>
      </c>
      <c r="BL494" s="16" t="s">
        <v>153</v>
      </c>
      <c r="BM494" s="230" t="s">
        <v>796</v>
      </c>
    </row>
    <row r="495" s="2" customFormat="1" ht="24.15" customHeight="1">
      <c r="A495" s="37"/>
      <c r="B495" s="38"/>
      <c r="C495" s="218" t="s">
        <v>797</v>
      </c>
      <c r="D495" s="218" t="s">
        <v>149</v>
      </c>
      <c r="E495" s="219" t="s">
        <v>798</v>
      </c>
      <c r="F495" s="220" t="s">
        <v>799</v>
      </c>
      <c r="G495" s="221" t="s">
        <v>215</v>
      </c>
      <c r="H495" s="222">
        <v>1721.8009999999999</v>
      </c>
      <c r="I495" s="223"/>
      <c r="J495" s="224">
        <f>ROUND(I495*H495,2)</f>
        <v>0</v>
      </c>
      <c r="K495" s="225"/>
      <c r="L495" s="43"/>
      <c r="M495" s="226" t="s">
        <v>1</v>
      </c>
      <c r="N495" s="227" t="s">
        <v>42</v>
      </c>
      <c r="O495" s="90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30" t="s">
        <v>153</v>
      </c>
      <c r="AT495" s="230" t="s">
        <v>149</v>
      </c>
      <c r="AU495" s="230" t="s">
        <v>154</v>
      </c>
      <c r="AY495" s="16" t="s">
        <v>147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6" t="s">
        <v>154</v>
      </c>
      <c r="BK495" s="231">
        <f>ROUND(I495*H495,2)</f>
        <v>0</v>
      </c>
      <c r="BL495" s="16" t="s">
        <v>153</v>
      </c>
      <c r="BM495" s="230" t="s">
        <v>800</v>
      </c>
    </row>
    <row r="496" s="13" customFormat="1">
      <c r="A496" s="13"/>
      <c r="B496" s="232"/>
      <c r="C496" s="233"/>
      <c r="D496" s="234" t="s">
        <v>156</v>
      </c>
      <c r="E496" s="235" t="s">
        <v>1</v>
      </c>
      <c r="F496" s="236" t="s">
        <v>801</v>
      </c>
      <c r="G496" s="233"/>
      <c r="H496" s="237">
        <v>1721.8009999999999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156</v>
      </c>
      <c r="AU496" s="243" t="s">
        <v>154</v>
      </c>
      <c r="AV496" s="13" t="s">
        <v>154</v>
      </c>
      <c r="AW496" s="13" t="s">
        <v>31</v>
      </c>
      <c r="AX496" s="13" t="s">
        <v>76</v>
      </c>
      <c r="AY496" s="243" t="s">
        <v>147</v>
      </c>
    </row>
    <row r="497" s="2" customFormat="1" ht="24.15" customHeight="1">
      <c r="A497" s="37"/>
      <c r="B497" s="38"/>
      <c r="C497" s="218" t="s">
        <v>802</v>
      </c>
      <c r="D497" s="218" t="s">
        <v>149</v>
      </c>
      <c r="E497" s="219" t="s">
        <v>803</v>
      </c>
      <c r="F497" s="220" t="s">
        <v>804</v>
      </c>
      <c r="G497" s="221" t="s">
        <v>215</v>
      </c>
      <c r="H497" s="222">
        <v>77481.044999999998</v>
      </c>
      <c r="I497" s="223"/>
      <c r="J497" s="224">
        <f>ROUND(I497*H497,2)</f>
        <v>0</v>
      </c>
      <c r="K497" s="225"/>
      <c r="L497" s="43"/>
      <c r="M497" s="226" t="s">
        <v>1</v>
      </c>
      <c r="N497" s="227" t="s">
        <v>42</v>
      </c>
      <c r="O497" s="90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30" t="s">
        <v>153</v>
      </c>
      <c r="AT497" s="230" t="s">
        <v>149</v>
      </c>
      <c r="AU497" s="230" t="s">
        <v>154</v>
      </c>
      <c r="AY497" s="16" t="s">
        <v>147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6" t="s">
        <v>154</v>
      </c>
      <c r="BK497" s="231">
        <f>ROUND(I497*H497,2)</f>
        <v>0</v>
      </c>
      <c r="BL497" s="16" t="s">
        <v>153</v>
      </c>
      <c r="BM497" s="230" t="s">
        <v>805</v>
      </c>
    </row>
    <row r="498" s="13" customFormat="1">
      <c r="A498" s="13"/>
      <c r="B498" s="232"/>
      <c r="C498" s="233"/>
      <c r="D498" s="234" t="s">
        <v>156</v>
      </c>
      <c r="E498" s="235" t="s">
        <v>1</v>
      </c>
      <c r="F498" s="236" t="s">
        <v>806</v>
      </c>
      <c r="G498" s="233"/>
      <c r="H498" s="237">
        <v>77481.044999999998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156</v>
      </c>
      <c r="AU498" s="243" t="s">
        <v>154</v>
      </c>
      <c r="AV498" s="13" t="s">
        <v>154</v>
      </c>
      <c r="AW498" s="13" t="s">
        <v>31</v>
      </c>
      <c r="AX498" s="13" t="s">
        <v>76</v>
      </c>
      <c r="AY498" s="243" t="s">
        <v>147</v>
      </c>
    </row>
    <row r="499" s="2" customFormat="1" ht="33" customHeight="1">
      <c r="A499" s="37"/>
      <c r="B499" s="38"/>
      <c r="C499" s="218" t="s">
        <v>807</v>
      </c>
      <c r="D499" s="218" t="s">
        <v>149</v>
      </c>
      <c r="E499" s="219" t="s">
        <v>808</v>
      </c>
      <c r="F499" s="220" t="s">
        <v>809</v>
      </c>
      <c r="G499" s="221" t="s">
        <v>215</v>
      </c>
      <c r="H499" s="222">
        <v>1721.8009999999999</v>
      </c>
      <c r="I499" s="223"/>
      <c r="J499" s="224">
        <f>ROUND(I499*H499,2)</f>
        <v>0</v>
      </c>
      <c r="K499" s="225"/>
      <c r="L499" s="43"/>
      <c r="M499" s="226" t="s">
        <v>1</v>
      </c>
      <c r="N499" s="227" t="s">
        <v>42</v>
      </c>
      <c r="O499" s="90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153</v>
      </c>
      <c r="AT499" s="230" t="s">
        <v>149</v>
      </c>
      <c r="AU499" s="230" t="s">
        <v>154</v>
      </c>
      <c r="AY499" s="16" t="s">
        <v>147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154</v>
      </c>
      <c r="BK499" s="231">
        <f>ROUND(I499*H499,2)</f>
        <v>0</v>
      </c>
      <c r="BL499" s="16" t="s">
        <v>153</v>
      </c>
      <c r="BM499" s="230" t="s">
        <v>810</v>
      </c>
    </row>
    <row r="500" s="2" customFormat="1" ht="16.5" customHeight="1">
      <c r="A500" s="37"/>
      <c r="B500" s="38"/>
      <c r="C500" s="218" t="s">
        <v>811</v>
      </c>
      <c r="D500" s="218" t="s">
        <v>149</v>
      </c>
      <c r="E500" s="219" t="s">
        <v>812</v>
      </c>
      <c r="F500" s="220" t="s">
        <v>813</v>
      </c>
      <c r="G500" s="221" t="s">
        <v>152</v>
      </c>
      <c r="H500" s="222">
        <v>3443.9270000000001</v>
      </c>
      <c r="I500" s="223"/>
      <c r="J500" s="224">
        <f>ROUND(I500*H500,2)</f>
        <v>0</v>
      </c>
      <c r="K500" s="225"/>
      <c r="L500" s="43"/>
      <c r="M500" s="226" t="s">
        <v>1</v>
      </c>
      <c r="N500" s="227" t="s">
        <v>42</v>
      </c>
      <c r="O500" s="90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0" t="s">
        <v>153</v>
      </c>
      <c r="AT500" s="230" t="s">
        <v>149</v>
      </c>
      <c r="AU500" s="230" t="s">
        <v>154</v>
      </c>
      <c r="AY500" s="16" t="s">
        <v>147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6" t="s">
        <v>154</v>
      </c>
      <c r="BK500" s="231">
        <f>ROUND(I500*H500,2)</f>
        <v>0</v>
      </c>
      <c r="BL500" s="16" t="s">
        <v>153</v>
      </c>
      <c r="BM500" s="230" t="s">
        <v>814</v>
      </c>
    </row>
    <row r="501" s="13" customFormat="1">
      <c r="A501" s="13"/>
      <c r="B501" s="232"/>
      <c r="C501" s="233"/>
      <c r="D501" s="234" t="s">
        <v>156</v>
      </c>
      <c r="E501" s="235" t="s">
        <v>1</v>
      </c>
      <c r="F501" s="236" t="s">
        <v>815</v>
      </c>
      <c r="G501" s="233"/>
      <c r="H501" s="237">
        <v>3443.9270000000001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156</v>
      </c>
      <c r="AU501" s="243" t="s">
        <v>154</v>
      </c>
      <c r="AV501" s="13" t="s">
        <v>154</v>
      </c>
      <c r="AW501" s="13" t="s">
        <v>31</v>
      </c>
      <c r="AX501" s="13" t="s">
        <v>76</v>
      </c>
      <c r="AY501" s="243" t="s">
        <v>147</v>
      </c>
    </row>
    <row r="502" s="2" customFormat="1" ht="16.5" customHeight="1">
      <c r="A502" s="37"/>
      <c r="B502" s="38"/>
      <c r="C502" s="218" t="s">
        <v>816</v>
      </c>
      <c r="D502" s="218" t="s">
        <v>149</v>
      </c>
      <c r="E502" s="219" t="s">
        <v>817</v>
      </c>
      <c r="F502" s="220" t="s">
        <v>818</v>
      </c>
      <c r="G502" s="221" t="s">
        <v>152</v>
      </c>
      <c r="H502" s="222">
        <v>316841.28399999999</v>
      </c>
      <c r="I502" s="223"/>
      <c r="J502" s="224">
        <f>ROUND(I502*H502,2)</f>
        <v>0</v>
      </c>
      <c r="K502" s="225"/>
      <c r="L502" s="43"/>
      <c r="M502" s="226" t="s">
        <v>1</v>
      </c>
      <c r="N502" s="227" t="s">
        <v>42</v>
      </c>
      <c r="O502" s="90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0" t="s">
        <v>153</v>
      </c>
      <c r="AT502" s="230" t="s">
        <v>149</v>
      </c>
      <c r="AU502" s="230" t="s">
        <v>154</v>
      </c>
      <c r="AY502" s="16" t="s">
        <v>147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6" t="s">
        <v>154</v>
      </c>
      <c r="BK502" s="231">
        <f>ROUND(I502*H502,2)</f>
        <v>0</v>
      </c>
      <c r="BL502" s="16" t="s">
        <v>153</v>
      </c>
      <c r="BM502" s="230" t="s">
        <v>819</v>
      </c>
    </row>
    <row r="503" s="13" customFormat="1">
      <c r="A503" s="13"/>
      <c r="B503" s="232"/>
      <c r="C503" s="233"/>
      <c r="D503" s="234" t="s">
        <v>156</v>
      </c>
      <c r="E503" s="235" t="s">
        <v>1</v>
      </c>
      <c r="F503" s="236" t="s">
        <v>820</v>
      </c>
      <c r="G503" s="233"/>
      <c r="H503" s="237">
        <v>316841.28399999999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156</v>
      </c>
      <c r="AU503" s="243" t="s">
        <v>154</v>
      </c>
      <c r="AV503" s="13" t="s">
        <v>154</v>
      </c>
      <c r="AW503" s="13" t="s">
        <v>31</v>
      </c>
      <c r="AX503" s="13" t="s">
        <v>76</v>
      </c>
      <c r="AY503" s="243" t="s">
        <v>147</v>
      </c>
    </row>
    <row r="504" s="2" customFormat="1" ht="21.75" customHeight="1">
      <c r="A504" s="37"/>
      <c r="B504" s="38"/>
      <c r="C504" s="218" t="s">
        <v>821</v>
      </c>
      <c r="D504" s="218" t="s">
        <v>149</v>
      </c>
      <c r="E504" s="219" t="s">
        <v>822</v>
      </c>
      <c r="F504" s="220" t="s">
        <v>823</v>
      </c>
      <c r="G504" s="221" t="s">
        <v>152</v>
      </c>
      <c r="H504" s="222">
        <v>3443.9270000000001</v>
      </c>
      <c r="I504" s="223"/>
      <c r="J504" s="224">
        <f>ROUND(I504*H504,2)</f>
        <v>0</v>
      </c>
      <c r="K504" s="225"/>
      <c r="L504" s="43"/>
      <c r="M504" s="226" t="s">
        <v>1</v>
      </c>
      <c r="N504" s="227" t="s">
        <v>42</v>
      </c>
      <c r="O504" s="90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0" t="s">
        <v>153</v>
      </c>
      <c r="AT504" s="230" t="s">
        <v>149</v>
      </c>
      <c r="AU504" s="230" t="s">
        <v>154</v>
      </c>
      <c r="AY504" s="16" t="s">
        <v>147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6" t="s">
        <v>154</v>
      </c>
      <c r="BK504" s="231">
        <f>ROUND(I504*H504,2)</f>
        <v>0</v>
      </c>
      <c r="BL504" s="16" t="s">
        <v>153</v>
      </c>
      <c r="BM504" s="230" t="s">
        <v>824</v>
      </c>
    </row>
    <row r="505" s="2" customFormat="1" ht="16.5" customHeight="1">
      <c r="A505" s="37"/>
      <c r="B505" s="38"/>
      <c r="C505" s="218" t="s">
        <v>825</v>
      </c>
      <c r="D505" s="218" t="s">
        <v>149</v>
      </c>
      <c r="E505" s="219" t="s">
        <v>826</v>
      </c>
      <c r="F505" s="220" t="s">
        <v>827</v>
      </c>
      <c r="G505" s="221" t="s">
        <v>215</v>
      </c>
      <c r="H505" s="222">
        <v>20</v>
      </c>
      <c r="I505" s="223"/>
      <c r="J505" s="224">
        <f>ROUND(I505*H505,2)</f>
        <v>0</v>
      </c>
      <c r="K505" s="225"/>
      <c r="L505" s="43"/>
      <c r="M505" s="226" t="s">
        <v>1</v>
      </c>
      <c r="N505" s="227" t="s">
        <v>42</v>
      </c>
      <c r="O505" s="90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0" t="s">
        <v>153</v>
      </c>
      <c r="AT505" s="230" t="s">
        <v>149</v>
      </c>
      <c r="AU505" s="230" t="s">
        <v>154</v>
      </c>
      <c r="AY505" s="16" t="s">
        <v>147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6" t="s">
        <v>154</v>
      </c>
      <c r="BK505" s="231">
        <f>ROUND(I505*H505,2)</f>
        <v>0</v>
      </c>
      <c r="BL505" s="16" t="s">
        <v>153</v>
      </c>
      <c r="BM505" s="230" t="s">
        <v>828</v>
      </c>
    </row>
    <row r="506" s="13" customFormat="1">
      <c r="A506" s="13"/>
      <c r="B506" s="232"/>
      <c r="C506" s="233"/>
      <c r="D506" s="234" t="s">
        <v>156</v>
      </c>
      <c r="E506" s="235" t="s">
        <v>1</v>
      </c>
      <c r="F506" s="236" t="s">
        <v>829</v>
      </c>
      <c r="G506" s="233"/>
      <c r="H506" s="237">
        <v>20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3" t="s">
        <v>156</v>
      </c>
      <c r="AU506" s="243" t="s">
        <v>154</v>
      </c>
      <c r="AV506" s="13" t="s">
        <v>154</v>
      </c>
      <c r="AW506" s="13" t="s">
        <v>31</v>
      </c>
      <c r="AX506" s="13" t="s">
        <v>76</v>
      </c>
      <c r="AY506" s="243" t="s">
        <v>147</v>
      </c>
    </row>
    <row r="507" s="2" customFormat="1" ht="24.15" customHeight="1">
      <c r="A507" s="37"/>
      <c r="B507" s="38"/>
      <c r="C507" s="218" t="s">
        <v>830</v>
      </c>
      <c r="D507" s="218" t="s">
        <v>149</v>
      </c>
      <c r="E507" s="219" t="s">
        <v>831</v>
      </c>
      <c r="F507" s="220" t="s">
        <v>832</v>
      </c>
      <c r="G507" s="221" t="s">
        <v>215</v>
      </c>
      <c r="H507" s="222">
        <v>1840</v>
      </c>
      <c r="I507" s="223"/>
      <c r="J507" s="224">
        <f>ROUND(I507*H507,2)</f>
        <v>0</v>
      </c>
      <c r="K507" s="225"/>
      <c r="L507" s="43"/>
      <c r="M507" s="226" t="s">
        <v>1</v>
      </c>
      <c r="N507" s="227" t="s">
        <v>42</v>
      </c>
      <c r="O507" s="90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0" t="s">
        <v>153</v>
      </c>
      <c r="AT507" s="230" t="s">
        <v>149</v>
      </c>
      <c r="AU507" s="230" t="s">
        <v>154</v>
      </c>
      <c r="AY507" s="16" t="s">
        <v>147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6" t="s">
        <v>154</v>
      </c>
      <c r="BK507" s="231">
        <f>ROUND(I507*H507,2)</f>
        <v>0</v>
      </c>
      <c r="BL507" s="16" t="s">
        <v>153</v>
      </c>
      <c r="BM507" s="230" t="s">
        <v>833</v>
      </c>
    </row>
    <row r="508" s="13" customFormat="1">
      <c r="A508" s="13"/>
      <c r="B508" s="232"/>
      <c r="C508" s="233"/>
      <c r="D508" s="234" t="s">
        <v>156</v>
      </c>
      <c r="E508" s="235" t="s">
        <v>1</v>
      </c>
      <c r="F508" s="236" t="s">
        <v>834</v>
      </c>
      <c r="G508" s="233"/>
      <c r="H508" s="237">
        <v>1840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156</v>
      </c>
      <c r="AU508" s="243" t="s">
        <v>154</v>
      </c>
      <c r="AV508" s="13" t="s">
        <v>154</v>
      </c>
      <c r="AW508" s="13" t="s">
        <v>31</v>
      </c>
      <c r="AX508" s="13" t="s">
        <v>76</v>
      </c>
      <c r="AY508" s="243" t="s">
        <v>147</v>
      </c>
    </row>
    <row r="509" s="2" customFormat="1" ht="16.5" customHeight="1">
      <c r="A509" s="37"/>
      <c r="B509" s="38"/>
      <c r="C509" s="218" t="s">
        <v>835</v>
      </c>
      <c r="D509" s="218" t="s">
        <v>149</v>
      </c>
      <c r="E509" s="219" t="s">
        <v>836</v>
      </c>
      <c r="F509" s="220" t="s">
        <v>837</v>
      </c>
      <c r="G509" s="221" t="s">
        <v>215</v>
      </c>
      <c r="H509" s="222">
        <v>20</v>
      </c>
      <c r="I509" s="223"/>
      <c r="J509" s="224">
        <f>ROUND(I509*H509,2)</f>
        <v>0</v>
      </c>
      <c r="K509" s="225"/>
      <c r="L509" s="43"/>
      <c r="M509" s="226" t="s">
        <v>1</v>
      </c>
      <c r="N509" s="227" t="s">
        <v>42</v>
      </c>
      <c r="O509" s="90"/>
      <c r="P509" s="228">
        <f>O509*H509</f>
        <v>0</v>
      </c>
      <c r="Q509" s="228">
        <v>0</v>
      </c>
      <c r="R509" s="228">
        <f>Q509*H509</f>
        <v>0</v>
      </c>
      <c r="S509" s="228">
        <v>0</v>
      </c>
      <c r="T509" s="229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30" t="s">
        <v>153</v>
      </c>
      <c r="AT509" s="230" t="s">
        <v>149</v>
      </c>
      <c r="AU509" s="230" t="s">
        <v>154</v>
      </c>
      <c r="AY509" s="16" t="s">
        <v>147</v>
      </c>
      <c r="BE509" s="231">
        <f>IF(N509="základní",J509,0)</f>
        <v>0</v>
      </c>
      <c r="BF509" s="231">
        <f>IF(N509="snížená",J509,0)</f>
        <v>0</v>
      </c>
      <c r="BG509" s="231">
        <f>IF(N509="zákl. přenesená",J509,0)</f>
        <v>0</v>
      </c>
      <c r="BH509" s="231">
        <f>IF(N509="sníž. přenesená",J509,0)</f>
        <v>0</v>
      </c>
      <c r="BI509" s="231">
        <f>IF(N509="nulová",J509,0)</f>
        <v>0</v>
      </c>
      <c r="BJ509" s="16" t="s">
        <v>154</v>
      </c>
      <c r="BK509" s="231">
        <f>ROUND(I509*H509,2)</f>
        <v>0</v>
      </c>
      <c r="BL509" s="16" t="s">
        <v>153</v>
      </c>
      <c r="BM509" s="230" t="s">
        <v>838</v>
      </c>
    </row>
    <row r="510" s="2" customFormat="1" ht="33" customHeight="1">
      <c r="A510" s="37"/>
      <c r="B510" s="38"/>
      <c r="C510" s="218" t="s">
        <v>839</v>
      </c>
      <c r="D510" s="218" t="s">
        <v>149</v>
      </c>
      <c r="E510" s="219" t="s">
        <v>840</v>
      </c>
      <c r="F510" s="220" t="s">
        <v>841</v>
      </c>
      <c r="G510" s="221" t="s">
        <v>152</v>
      </c>
      <c r="H510" s="222">
        <v>227.976</v>
      </c>
      <c r="I510" s="223"/>
      <c r="J510" s="224">
        <f>ROUND(I510*H510,2)</f>
        <v>0</v>
      </c>
      <c r="K510" s="225"/>
      <c r="L510" s="43"/>
      <c r="M510" s="226" t="s">
        <v>1</v>
      </c>
      <c r="N510" s="227" t="s">
        <v>42</v>
      </c>
      <c r="O510" s="90"/>
      <c r="P510" s="228">
        <f>O510*H510</f>
        <v>0</v>
      </c>
      <c r="Q510" s="228">
        <v>0.00012999999999999999</v>
      </c>
      <c r="R510" s="228">
        <f>Q510*H510</f>
        <v>0.029636879999999997</v>
      </c>
      <c r="S510" s="228">
        <v>0</v>
      </c>
      <c r="T510" s="22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0" t="s">
        <v>153</v>
      </c>
      <c r="AT510" s="230" t="s">
        <v>149</v>
      </c>
      <c r="AU510" s="230" t="s">
        <v>154</v>
      </c>
      <c r="AY510" s="16" t="s">
        <v>147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6" t="s">
        <v>154</v>
      </c>
      <c r="BK510" s="231">
        <f>ROUND(I510*H510,2)</f>
        <v>0</v>
      </c>
      <c r="BL510" s="16" t="s">
        <v>153</v>
      </c>
      <c r="BM510" s="230" t="s">
        <v>842</v>
      </c>
    </row>
    <row r="511" s="13" customFormat="1">
      <c r="A511" s="13"/>
      <c r="B511" s="232"/>
      <c r="C511" s="233"/>
      <c r="D511" s="234" t="s">
        <v>156</v>
      </c>
      <c r="E511" s="235" t="s">
        <v>1</v>
      </c>
      <c r="F511" s="236" t="s">
        <v>843</v>
      </c>
      <c r="G511" s="233"/>
      <c r="H511" s="237">
        <v>14.544000000000001</v>
      </c>
      <c r="I511" s="238"/>
      <c r="J511" s="233"/>
      <c r="K511" s="233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156</v>
      </c>
      <c r="AU511" s="243" t="s">
        <v>154</v>
      </c>
      <c r="AV511" s="13" t="s">
        <v>154</v>
      </c>
      <c r="AW511" s="13" t="s">
        <v>31</v>
      </c>
      <c r="AX511" s="13" t="s">
        <v>76</v>
      </c>
      <c r="AY511" s="243" t="s">
        <v>147</v>
      </c>
    </row>
    <row r="512" s="13" customFormat="1">
      <c r="A512" s="13"/>
      <c r="B512" s="232"/>
      <c r="C512" s="233"/>
      <c r="D512" s="234" t="s">
        <v>156</v>
      </c>
      <c r="E512" s="235" t="s">
        <v>1</v>
      </c>
      <c r="F512" s="236" t="s">
        <v>844</v>
      </c>
      <c r="G512" s="233"/>
      <c r="H512" s="237">
        <v>44.832000000000001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156</v>
      </c>
      <c r="AU512" s="243" t="s">
        <v>154</v>
      </c>
      <c r="AV512" s="13" t="s">
        <v>154</v>
      </c>
      <c r="AW512" s="13" t="s">
        <v>31</v>
      </c>
      <c r="AX512" s="13" t="s">
        <v>76</v>
      </c>
      <c r="AY512" s="243" t="s">
        <v>147</v>
      </c>
    </row>
    <row r="513" s="13" customFormat="1">
      <c r="A513" s="13"/>
      <c r="B513" s="232"/>
      <c r="C513" s="233"/>
      <c r="D513" s="234" t="s">
        <v>156</v>
      </c>
      <c r="E513" s="235" t="s">
        <v>1</v>
      </c>
      <c r="F513" s="236" t="s">
        <v>845</v>
      </c>
      <c r="G513" s="233"/>
      <c r="H513" s="237">
        <v>157.56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156</v>
      </c>
      <c r="AU513" s="243" t="s">
        <v>154</v>
      </c>
      <c r="AV513" s="13" t="s">
        <v>154</v>
      </c>
      <c r="AW513" s="13" t="s">
        <v>31</v>
      </c>
      <c r="AX513" s="13" t="s">
        <v>76</v>
      </c>
      <c r="AY513" s="243" t="s">
        <v>147</v>
      </c>
    </row>
    <row r="514" s="13" customFormat="1">
      <c r="A514" s="13"/>
      <c r="B514" s="232"/>
      <c r="C514" s="233"/>
      <c r="D514" s="234" t="s">
        <v>156</v>
      </c>
      <c r="E514" s="235" t="s">
        <v>1</v>
      </c>
      <c r="F514" s="236" t="s">
        <v>846</v>
      </c>
      <c r="G514" s="233"/>
      <c r="H514" s="237">
        <v>11.039999999999999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156</v>
      </c>
      <c r="AU514" s="243" t="s">
        <v>154</v>
      </c>
      <c r="AV514" s="13" t="s">
        <v>154</v>
      </c>
      <c r="AW514" s="13" t="s">
        <v>31</v>
      </c>
      <c r="AX514" s="13" t="s">
        <v>76</v>
      </c>
      <c r="AY514" s="243" t="s">
        <v>147</v>
      </c>
    </row>
    <row r="515" s="2" customFormat="1" ht="24.15" customHeight="1">
      <c r="A515" s="37"/>
      <c r="B515" s="38"/>
      <c r="C515" s="218" t="s">
        <v>847</v>
      </c>
      <c r="D515" s="218" t="s">
        <v>149</v>
      </c>
      <c r="E515" s="219" t="s">
        <v>848</v>
      </c>
      <c r="F515" s="220" t="s">
        <v>849</v>
      </c>
      <c r="G515" s="221" t="s">
        <v>152</v>
      </c>
      <c r="H515" s="222">
        <v>27.120000000000001</v>
      </c>
      <c r="I515" s="223"/>
      <c r="J515" s="224">
        <f>ROUND(I515*H515,2)</f>
        <v>0</v>
      </c>
      <c r="K515" s="225"/>
      <c r="L515" s="43"/>
      <c r="M515" s="226" t="s">
        <v>1</v>
      </c>
      <c r="N515" s="227" t="s">
        <v>42</v>
      </c>
      <c r="O515" s="90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30" t="s">
        <v>153</v>
      </c>
      <c r="AT515" s="230" t="s">
        <v>149</v>
      </c>
      <c r="AU515" s="230" t="s">
        <v>154</v>
      </c>
      <c r="AY515" s="16" t="s">
        <v>147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6" t="s">
        <v>154</v>
      </c>
      <c r="BK515" s="231">
        <f>ROUND(I515*H515,2)</f>
        <v>0</v>
      </c>
      <c r="BL515" s="16" t="s">
        <v>153</v>
      </c>
      <c r="BM515" s="230" t="s">
        <v>850</v>
      </c>
    </row>
    <row r="516" s="13" customFormat="1">
      <c r="A516" s="13"/>
      <c r="B516" s="232"/>
      <c r="C516" s="233"/>
      <c r="D516" s="234" t="s">
        <v>156</v>
      </c>
      <c r="E516" s="235" t="s">
        <v>1</v>
      </c>
      <c r="F516" s="236" t="s">
        <v>851</v>
      </c>
      <c r="G516" s="233"/>
      <c r="H516" s="237">
        <v>27.120000000000001</v>
      </c>
      <c r="I516" s="238"/>
      <c r="J516" s="233"/>
      <c r="K516" s="233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156</v>
      </c>
      <c r="AU516" s="243" t="s">
        <v>154</v>
      </c>
      <c r="AV516" s="13" t="s">
        <v>154</v>
      </c>
      <c r="AW516" s="13" t="s">
        <v>31</v>
      </c>
      <c r="AX516" s="13" t="s">
        <v>76</v>
      </c>
      <c r="AY516" s="243" t="s">
        <v>147</v>
      </c>
    </row>
    <row r="517" s="2" customFormat="1" ht="24.15" customHeight="1">
      <c r="A517" s="37"/>
      <c r="B517" s="38"/>
      <c r="C517" s="218" t="s">
        <v>852</v>
      </c>
      <c r="D517" s="218" t="s">
        <v>149</v>
      </c>
      <c r="E517" s="219" t="s">
        <v>853</v>
      </c>
      <c r="F517" s="220" t="s">
        <v>854</v>
      </c>
      <c r="G517" s="221" t="s">
        <v>152</v>
      </c>
      <c r="H517" s="222">
        <v>3443.9270000000001</v>
      </c>
      <c r="I517" s="223"/>
      <c r="J517" s="224">
        <f>ROUND(I517*H517,2)</f>
        <v>0</v>
      </c>
      <c r="K517" s="225"/>
      <c r="L517" s="43"/>
      <c r="M517" s="226" t="s">
        <v>1</v>
      </c>
      <c r="N517" s="227" t="s">
        <v>42</v>
      </c>
      <c r="O517" s="90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30" t="s">
        <v>153</v>
      </c>
      <c r="AT517" s="230" t="s">
        <v>149</v>
      </c>
      <c r="AU517" s="230" t="s">
        <v>154</v>
      </c>
      <c r="AY517" s="16" t="s">
        <v>147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6" t="s">
        <v>154</v>
      </c>
      <c r="BK517" s="231">
        <f>ROUND(I517*H517,2)</f>
        <v>0</v>
      </c>
      <c r="BL517" s="16" t="s">
        <v>153</v>
      </c>
      <c r="BM517" s="230" t="s">
        <v>855</v>
      </c>
    </row>
    <row r="518" s="13" customFormat="1">
      <c r="A518" s="13"/>
      <c r="B518" s="232"/>
      <c r="C518" s="233"/>
      <c r="D518" s="234" t="s">
        <v>156</v>
      </c>
      <c r="E518" s="235" t="s">
        <v>1</v>
      </c>
      <c r="F518" s="236" t="s">
        <v>815</v>
      </c>
      <c r="G518" s="233"/>
      <c r="H518" s="237">
        <v>3443.9270000000001</v>
      </c>
      <c r="I518" s="238"/>
      <c r="J518" s="233"/>
      <c r="K518" s="233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156</v>
      </c>
      <c r="AU518" s="243" t="s">
        <v>154</v>
      </c>
      <c r="AV518" s="13" t="s">
        <v>154</v>
      </c>
      <c r="AW518" s="13" t="s">
        <v>31</v>
      </c>
      <c r="AX518" s="13" t="s">
        <v>76</v>
      </c>
      <c r="AY518" s="243" t="s">
        <v>147</v>
      </c>
    </row>
    <row r="519" s="12" customFormat="1" ht="22.8" customHeight="1">
      <c r="A519" s="12"/>
      <c r="B519" s="202"/>
      <c r="C519" s="203"/>
      <c r="D519" s="204" t="s">
        <v>75</v>
      </c>
      <c r="E519" s="216" t="s">
        <v>713</v>
      </c>
      <c r="F519" s="216" t="s">
        <v>856</v>
      </c>
      <c r="G519" s="203"/>
      <c r="H519" s="203"/>
      <c r="I519" s="206"/>
      <c r="J519" s="217">
        <f>BK519</f>
        <v>0</v>
      </c>
      <c r="K519" s="203"/>
      <c r="L519" s="208"/>
      <c r="M519" s="209"/>
      <c r="N519" s="210"/>
      <c r="O519" s="210"/>
      <c r="P519" s="211">
        <f>SUM(P520:P591)</f>
        <v>0</v>
      </c>
      <c r="Q519" s="210"/>
      <c r="R519" s="211">
        <f>SUM(R520:R591)</f>
        <v>2.3E-05</v>
      </c>
      <c r="S519" s="210"/>
      <c r="T519" s="212">
        <f>SUM(T520:T591)</f>
        <v>221.17444316000001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3" t="s">
        <v>84</v>
      </c>
      <c r="AT519" s="214" t="s">
        <v>75</v>
      </c>
      <c r="AU519" s="214" t="s">
        <v>84</v>
      </c>
      <c r="AY519" s="213" t="s">
        <v>147</v>
      </c>
      <c r="BK519" s="215">
        <f>SUM(BK520:BK591)</f>
        <v>0</v>
      </c>
    </row>
    <row r="520" s="2" customFormat="1" ht="24.15" customHeight="1">
      <c r="A520" s="37"/>
      <c r="B520" s="38"/>
      <c r="C520" s="218" t="s">
        <v>857</v>
      </c>
      <c r="D520" s="218" t="s">
        <v>149</v>
      </c>
      <c r="E520" s="219" t="s">
        <v>858</v>
      </c>
      <c r="F520" s="220" t="s">
        <v>859</v>
      </c>
      <c r="G520" s="221" t="s">
        <v>160</v>
      </c>
      <c r="H520" s="222">
        <v>11.323</v>
      </c>
      <c r="I520" s="223"/>
      <c r="J520" s="224">
        <f>ROUND(I520*H520,2)</f>
        <v>0</v>
      </c>
      <c r="K520" s="225"/>
      <c r="L520" s="43"/>
      <c r="M520" s="226" t="s">
        <v>1</v>
      </c>
      <c r="N520" s="227" t="s">
        <v>42</v>
      </c>
      <c r="O520" s="90"/>
      <c r="P520" s="228">
        <f>O520*H520</f>
        <v>0</v>
      </c>
      <c r="Q520" s="228">
        <v>0</v>
      </c>
      <c r="R520" s="228">
        <f>Q520*H520</f>
        <v>0</v>
      </c>
      <c r="S520" s="228">
        <v>1.8</v>
      </c>
      <c r="T520" s="229">
        <f>S520*H520</f>
        <v>20.381400000000003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30" t="s">
        <v>153</v>
      </c>
      <c r="AT520" s="230" t="s">
        <v>149</v>
      </c>
      <c r="AU520" s="230" t="s">
        <v>154</v>
      </c>
      <c r="AY520" s="16" t="s">
        <v>147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6" t="s">
        <v>154</v>
      </c>
      <c r="BK520" s="231">
        <f>ROUND(I520*H520,2)</f>
        <v>0</v>
      </c>
      <c r="BL520" s="16" t="s">
        <v>153</v>
      </c>
      <c r="BM520" s="230" t="s">
        <v>860</v>
      </c>
    </row>
    <row r="521" s="13" customFormat="1">
      <c r="A521" s="13"/>
      <c r="B521" s="232"/>
      <c r="C521" s="233"/>
      <c r="D521" s="234" t="s">
        <v>156</v>
      </c>
      <c r="E521" s="235" t="s">
        <v>1</v>
      </c>
      <c r="F521" s="236" t="s">
        <v>861</v>
      </c>
      <c r="G521" s="233"/>
      <c r="H521" s="237">
        <v>8.4000000000000004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156</v>
      </c>
      <c r="AU521" s="243" t="s">
        <v>154</v>
      </c>
      <c r="AV521" s="13" t="s">
        <v>154</v>
      </c>
      <c r="AW521" s="13" t="s">
        <v>31</v>
      </c>
      <c r="AX521" s="13" t="s">
        <v>76</v>
      </c>
      <c r="AY521" s="243" t="s">
        <v>147</v>
      </c>
    </row>
    <row r="522" s="13" customFormat="1">
      <c r="A522" s="13"/>
      <c r="B522" s="232"/>
      <c r="C522" s="233"/>
      <c r="D522" s="234" t="s">
        <v>156</v>
      </c>
      <c r="E522" s="235" t="s">
        <v>1</v>
      </c>
      <c r="F522" s="236" t="s">
        <v>862</v>
      </c>
      <c r="G522" s="233"/>
      <c r="H522" s="237">
        <v>2.923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156</v>
      </c>
      <c r="AU522" s="243" t="s">
        <v>154</v>
      </c>
      <c r="AV522" s="13" t="s">
        <v>154</v>
      </c>
      <c r="AW522" s="13" t="s">
        <v>31</v>
      </c>
      <c r="AX522" s="13" t="s">
        <v>76</v>
      </c>
      <c r="AY522" s="243" t="s">
        <v>147</v>
      </c>
    </row>
    <row r="523" s="2" customFormat="1" ht="24.15" customHeight="1">
      <c r="A523" s="37"/>
      <c r="B523" s="38"/>
      <c r="C523" s="218" t="s">
        <v>863</v>
      </c>
      <c r="D523" s="218" t="s">
        <v>149</v>
      </c>
      <c r="E523" s="219" t="s">
        <v>858</v>
      </c>
      <c r="F523" s="220" t="s">
        <v>859</v>
      </c>
      <c r="G523" s="221" t="s">
        <v>160</v>
      </c>
      <c r="H523" s="222">
        <v>1.1699999999999999</v>
      </c>
      <c r="I523" s="223"/>
      <c r="J523" s="224">
        <f>ROUND(I523*H523,2)</f>
        <v>0</v>
      </c>
      <c r="K523" s="225"/>
      <c r="L523" s="43"/>
      <c r="M523" s="226" t="s">
        <v>1</v>
      </c>
      <c r="N523" s="227" t="s">
        <v>42</v>
      </c>
      <c r="O523" s="90"/>
      <c r="P523" s="228">
        <f>O523*H523</f>
        <v>0</v>
      </c>
      <c r="Q523" s="228">
        <v>0</v>
      </c>
      <c r="R523" s="228">
        <f>Q523*H523</f>
        <v>0</v>
      </c>
      <c r="S523" s="228">
        <v>1.8</v>
      </c>
      <c r="T523" s="229">
        <f>S523*H523</f>
        <v>2.1059999999999999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30" t="s">
        <v>153</v>
      </c>
      <c r="AT523" s="230" t="s">
        <v>149</v>
      </c>
      <c r="AU523" s="230" t="s">
        <v>154</v>
      </c>
      <c r="AY523" s="16" t="s">
        <v>147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6" t="s">
        <v>154</v>
      </c>
      <c r="BK523" s="231">
        <f>ROUND(I523*H523,2)</f>
        <v>0</v>
      </c>
      <c r="BL523" s="16" t="s">
        <v>153</v>
      </c>
      <c r="BM523" s="230" t="s">
        <v>864</v>
      </c>
    </row>
    <row r="524" s="13" customFormat="1">
      <c r="A524" s="13"/>
      <c r="B524" s="232"/>
      <c r="C524" s="233"/>
      <c r="D524" s="234" t="s">
        <v>156</v>
      </c>
      <c r="E524" s="235" t="s">
        <v>1</v>
      </c>
      <c r="F524" s="236" t="s">
        <v>865</v>
      </c>
      <c r="G524" s="233"/>
      <c r="H524" s="237">
        <v>1.1699999999999999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156</v>
      </c>
      <c r="AU524" s="243" t="s">
        <v>154</v>
      </c>
      <c r="AV524" s="13" t="s">
        <v>154</v>
      </c>
      <c r="AW524" s="13" t="s">
        <v>31</v>
      </c>
      <c r="AX524" s="13" t="s">
        <v>76</v>
      </c>
      <c r="AY524" s="243" t="s">
        <v>147</v>
      </c>
    </row>
    <row r="525" s="2" customFormat="1" ht="24.15" customHeight="1">
      <c r="A525" s="37"/>
      <c r="B525" s="38"/>
      <c r="C525" s="218" t="s">
        <v>866</v>
      </c>
      <c r="D525" s="218" t="s">
        <v>149</v>
      </c>
      <c r="E525" s="219" t="s">
        <v>867</v>
      </c>
      <c r="F525" s="220" t="s">
        <v>868</v>
      </c>
      <c r="G525" s="221" t="s">
        <v>160</v>
      </c>
      <c r="H525" s="222">
        <v>1.1699999999999999</v>
      </c>
      <c r="I525" s="223"/>
      <c r="J525" s="224">
        <f>ROUND(I525*H525,2)</f>
        <v>0</v>
      </c>
      <c r="K525" s="225"/>
      <c r="L525" s="43"/>
      <c r="M525" s="226" t="s">
        <v>1</v>
      </c>
      <c r="N525" s="227" t="s">
        <v>42</v>
      </c>
      <c r="O525" s="90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30" t="s">
        <v>153</v>
      </c>
      <c r="AT525" s="230" t="s">
        <v>149</v>
      </c>
      <c r="AU525" s="230" t="s">
        <v>154</v>
      </c>
      <c r="AY525" s="16" t="s">
        <v>147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6" t="s">
        <v>154</v>
      </c>
      <c r="BK525" s="231">
        <f>ROUND(I525*H525,2)</f>
        <v>0</v>
      </c>
      <c r="BL525" s="16" t="s">
        <v>153</v>
      </c>
      <c r="BM525" s="230" t="s">
        <v>869</v>
      </c>
    </row>
    <row r="526" s="2" customFormat="1" ht="16.5" customHeight="1">
      <c r="A526" s="37"/>
      <c r="B526" s="38"/>
      <c r="C526" s="218" t="s">
        <v>870</v>
      </c>
      <c r="D526" s="218" t="s">
        <v>149</v>
      </c>
      <c r="E526" s="219" t="s">
        <v>871</v>
      </c>
      <c r="F526" s="220" t="s">
        <v>872</v>
      </c>
      <c r="G526" s="221" t="s">
        <v>160</v>
      </c>
      <c r="H526" s="222">
        <v>0.98899999999999999</v>
      </c>
      <c r="I526" s="223"/>
      <c r="J526" s="224">
        <f>ROUND(I526*H526,2)</f>
        <v>0</v>
      </c>
      <c r="K526" s="225"/>
      <c r="L526" s="43"/>
      <c r="M526" s="226" t="s">
        <v>1</v>
      </c>
      <c r="N526" s="227" t="s">
        <v>42</v>
      </c>
      <c r="O526" s="90"/>
      <c r="P526" s="228">
        <f>O526*H526</f>
        <v>0</v>
      </c>
      <c r="Q526" s="228">
        <v>0</v>
      </c>
      <c r="R526" s="228">
        <f>Q526*H526</f>
        <v>0</v>
      </c>
      <c r="S526" s="228">
        <v>2.3999999999999999</v>
      </c>
      <c r="T526" s="229">
        <f>S526*H526</f>
        <v>2.3735999999999997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0" t="s">
        <v>153</v>
      </c>
      <c r="AT526" s="230" t="s">
        <v>149</v>
      </c>
      <c r="AU526" s="230" t="s">
        <v>154</v>
      </c>
      <c r="AY526" s="16" t="s">
        <v>147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6" t="s">
        <v>154</v>
      </c>
      <c r="BK526" s="231">
        <f>ROUND(I526*H526,2)</f>
        <v>0</v>
      </c>
      <c r="BL526" s="16" t="s">
        <v>153</v>
      </c>
      <c r="BM526" s="230" t="s">
        <v>873</v>
      </c>
    </row>
    <row r="527" s="13" customFormat="1">
      <c r="A527" s="13"/>
      <c r="B527" s="232"/>
      <c r="C527" s="233"/>
      <c r="D527" s="234" t="s">
        <v>156</v>
      </c>
      <c r="E527" s="235" t="s">
        <v>1</v>
      </c>
      <c r="F527" s="236" t="s">
        <v>874</v>
      </c>
      <c r="G527" s="233"/>
      <c r="H527" s="237">
        <v>0.98899999999999999</v>
      </c>
      <c r="I527" s="238"/>
      <c r="J527" s="233"/>
      <c r="K527" s="233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156</v>
      </c>
      <c r="AU527" s="243" t="s">
        <v>154</v>
      </c>
      <c r="AV527" s="13" t="s">
        <v>154</v>
      </c>
      <c r="AW527" s="13" t="s">
        <v>31</v>
      </c>
      <c r="AX527" s="13" t="s">
        <v>76</v>
      </c>
      <c r="AY527" s="243" t="s">
        <v>147</v>
      </c>
    </row>
    <row r="528" s="2" customFormat="1" ht="24.15" customHeight="1">
      <c r="A528" s="37"/>
      <c r="B528" s="38"/>
      <c r="C528" s="218" t="s">
        <v>875</v>
      </c>
      <c r="D528" s="218" t="s">
        <v>149</v>
      </c>
      <c r="E528" s="219" t="s">
        <v>876</v>
      </c>
      <c r="F528" s="220" t="s">
        <v>877</v>
      </c>
      <c r="G528" s="221" t="s">
        <v>152</v>
      </c>
      <c r="H528" s="222">
        <v>5.1600000000000001</v>
      </c>
      <c r="I528" s="223"/>
      <c r="J528" s="224">
        <f>ROUND(I528*H528,2)</f>
        <v>0</v>
      </c>
      <c r="K528" s="225"/>
      <c r="L528" s="43"/>
      <c r="M528" s="226" t="s">
        <v>1</v>
      </c>
      <c r="N528" s="227" t="s">
        <v>42</v>
      </c>
      <c r="O528" s="90"/>
      <c r="P528" s="228">
        <f>O528*H528</f>
        <v>0</v>
      </c>
      <c r="Q528" s="228">
        <v>0</v>
      </c>
      <c r="R528" s="228">
        <f>Q528*H528</f>
        <v>0</v>
      </c>
      <c r="S528" s="228">
        <v>0.432</v>
      </c>
      <c r="T528" s="229">
        <f>S528*H528</f>
        <v>2.22912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30" t="s">
        <v>153</v>
      </c>
      <c r="AT528" s="230" t="s">
        <v>149</v>
      </c>
      <c r="AU528" s="230" t="s">
        <v>154</v>
      </c>
      <c r="AY528" s="16" t="s">
        <v>147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6" t="s">
        <v>154</v>
      </c>
      <c r="BK528" s="231">
        <f>ROUND(I528*H528,2)</f>
        <v>0</v>
      </c>
      <c r="BL528" s="16" t="s">
        <v>153</v>
      </c>
      <c r="BM528" s="230" t="s">
        <v>878</v>
      </c>
    </row>
    <row r="529" s="13" customFormat="1">
      <c r="A529" s="13"/>
      <c r="B529" s="232"/>
      <c r="C529" s="233"/>
      <c r="D529" s="234" t="s">
        <v>156</v>
      </c>
      <c r="E529" s="235" t="s">
        <v>1</v>
      </c>
      <c r="F529" s="236" t="s">
        <v>879</v>
      </c>
      <c r="G529" s="233"/>
      <c r="H529" s="237">
        <v>5.1600000000000001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156</v>
      </c>
      <c r="AU529" s="243" t="s">
        <v>154</v>
      </c>
      <c r="AV529" s="13" t="s">
        <v>154</v>
      </c>
      <c r="AW529" s="13" t="s">
        <v>31</v>
      </c>
      <c r="AX529" s="13" t="s">
        <v>76</v>
      </c>
      <c r="AY529" s="243" t="s">
        <v>147</v>
      </c>
    </row>
    <row r="530" s="2" customFormat="1" ht="37.8" customHeight="1">
      <c r="A530" s="37"/>
      <c r="B530" s="38"/>
      <c r="C530" s="218" t="s">
        <v>880</v>
      </c>
      <c r="D530" s="218" t="s">
        <v>149</v>
      </c>
      <c r="E530" s="219" t="s">
        <v>881</v>
      </c>
      <c r="F530" s="220" t="s">
        <v>882</v>
      </c>
      <c r="G530" s="221" t="s">
        <v>160</v>
      </c>
      <c r="H530" s="222">
        <v>7.3570000000000002</v>
      </c>
      <c r="I530" s="223"/>
      <c r="J530" s="224">
        <f>ROUND(I530*H530,2)</f>
        <v>0</v>
      </c>
      <c r="K530" s="225"/>
      <c r="L530" s="43"/>
      <c r="M530" s="226" t="s">
        <v>1</v>
      </c>
      <c r="N530" s="227" t="s">
        <v>42</v>
      </c>
      <c r="O530" s="90"/>
      <c r="P530" s="228">
        <f>O530*H530</f>
        <v>0</v>
      </c>
      <c r="Q530" s="228">
        <v>0</v>
      </c>
      <c r="R530" s="228">
        <f>Q530*H530</f>
        <v>0</v>
      </c>
      <c r="S530" s="228">
        <v>2.2000000000000002</v>
      </c>
      <c r="T530" s="229">
        <f>S530*H530</f>
        <v>16.185400000000001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153</v>
      </c>
      <c r="AT530" s="230" t="s">
        <v>149</v>
      </c>
      <c r="AU530" s="230" t="s">
        <v>154</v>
      </c>
      <c r="AY530" s="16" t="s">
        <v>147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154</v>
      </c>
      <c r="BK530" s="231">
        <f>ROUND(I530*H530,2)</f>
        <v>0</v>
      </c>
      <c r="BL530" s="16" t="s">
        <v>153</v>
      </c>
      <c r="BM530" s="230" t="s">
        <v>883</v>
      </c>
    </row>
    <row r="531" s="13" customFormat="1">
      <c r="A531" s="13"/>
      <c r="B531" s="232"/>
      <c r="C531" s="233"/>
      <c r="D531" s="234" t="s">
        <v>156</v>
      </c>
      <c r="E531" s="235" t="s">
        <v>1</v>
      </c>
      <c r="F531" s="236" t="s">
        <v>884</v>
      </c>
      <c r="G531" s="233"/>
      <c r="H531" s="237">
        <v>1.9279999999999999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156</v>
      </c>
      <c r="AU531" s="243" t="s">
        <v>154</v>
      </c>
      <c r="AV531" s="13" t="s">
        <v>154</v>
      </c>
      <c r="AW531" s="13" t="s">
        <v>31</v>
      </c>
      <c r="AX531" s="13" t="s">
        <v>76</v>
      </c>
      <c r="AY531" s="243" t="s">
        <v>147</v>
      </c>
    </row>
    <row r="532" s="13" customFormat="1">
      <c r="A532" s="13"/>
      <c r="B532" s="232"/>
      <c r="C532" s="233"/>
      <c r="D532" s="234" t="s">
        <v>156</v>
      </c>
      <c r="E532" s="235" t="s">
        <v>1</v>
      </c>
      <c r="F532" s="236" t="s">
        <v>885</v>
      </c>
      <c r="G532" s="233"/>
      <c r="H532" s="237">
        <v>4.9290000000000003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156</v>
      </c>
      <c r="AU532" s="243" t="s">
        <v>154</v>
      </c>
      <c r="AV532" s="13" t="s">
        <v>154</v>
      </c>
      <c r="AW532" s="13" t="s">
        <v>31</v>
      </c>
      <c r="AX532" s="13" t="s">
        <v>76</v>
      </c>
      <c r="AY532" s="243" t="s">
        <v>147</v>
      </c>
    </row>
    <row r="533" s="13" customFormat="1">
      <c r="A533" s="13"/>
      <c r="B533" s="232"/>
      <c r="C533" s="233"/>
      <c r="D533" s="234" t="s">
        <v>156</v>
      </c>
      <c r="E533" s="235" t="s">
        <v>1</v>
      </c>
      <c r="F533" s="236" t="s">
        <v>886</v>
      </c>
      <c r="G533" s="233"/>
      <c r="H533" s="237">
        <v>0.5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156</v>
      </c>
      <c r="AU533" s="243" t="s">
        <v>154</v>
      </c>
      <c r="AV533" s="13" t="s">
        <v>154</v>
      </c>
      <c r="AW533" s="13" t="s">
        <v>31</v>
      </c>
      <c r="AX533" s="13" t="s">
        <v>76</v>
      </c>
      <c r="AY533" s="243" t="s">
        <v>147</v>
      </c>
    </row>
    <row r="534" s="2" customFormat="1" ht="21.75" customHeight="1">
      <c r="A534" s="37"/>
      <c r="B534" s="38"/>
      <c r="C534" s="218" t="s">
        <v>887</v>
      </c>
      <c r="D534" s="218" t="s">
        <v>149</v>
      </c>
      <c r="E534" s="219" t="s">
        <v>888</v>
      </c>
      <c r="F534" s="220" t="s">
        <v>889</v>
      </c>
      <c r="G534" s="221" t="s">
        <v>152</v>
      </c>
      <c r="H534" s="222">
        <v>303.04000000000002</v>
      </c>
      <c r="I534" s="223"/>
      <c r="J534" s="224">
        <f>ROUND(I534*H534,2)</f>
        <v>0</v>
      </c>
      <c r="K534" s="225"/>
      <c r="L534" s="43"/>
      <c r="M534" s="226" t="s">
        <v>1</v>
      </c>
      <c r="N534" s="227" t="s">
        <v>42</v>
      </c>
      <c r="O534" s="90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0" t="s">
        <v>153</v>
      </c>
      <c r="AT534" s="230" t="s">
        <v>149</v>
      </c>
      <c r="AU534" s="230" t="s">
        <v>154</v>
      </c>
      <c r="AY534" s="16" t="s">
        <v>147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6" t="s">
        <v>154</v>
      </c>
      <c r="BK534" s="231">
        <f>ROUND(I534*H534,2)</f>
        <v>0</v>
      </c>
      <c r="BL534" s="16" t="s">
        <v>153</v>
      </c>
      <c r="BM534" s="230" t="s">
        <v>890</v>
      </c>
    </row>
    <row r="535" s="13" customFormat="1">
      <c r="A535" s="13"/>
      <c r="B535" s="232"/>
      <c r="C535" s="233"/>
      <c r="D535" s="234" t="s">
        <v>156</v>
      </c>
      <c r="E535" s="235" t="s">
        <v>1</v>
      </c>
      <c r="F535" s="236" t="s">
        <v>891</v>
      </c>
      <c r="G535" s="233"/>
      <c r="H535" s="237">
        <v>303.04000000000002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156</v>
      </c>
      <c r="AU535" s="243" t="s">
        <v>154</v>
      </c>
      <c r="AV535" s="13" t="s">
        <v>154</v>
      </c>
      <c r="AW535" s="13" t="s">
        <v>31</v>
      </c>
      <c r="AX535" s="13" t="s">
        <v>76</v>
      </c>
      <c r="AY535" s="243" t="s">
        <v>147</v>
      </c>
    </row>
    <row r="536" s="2" customFormat="1" ht="24.15" customHeight="1">
      <c r="A536" s="37"/>
      <c r="B536" s="38"/>
      <c r="C536" s="218" t="s">
        <v>892</v>
      </c>
      <c r="D536" s="218" t="s">
        <v>149</v>
      </c>
      <c r="E536" s="219" t="s">
        <v>893</v>
      </c>
      <c r="F536" s="220" t="s">
        <v>894</v>
      </c>
      <c r="G536" s="221" t="s">
        <v>152</v>
      </c>
      <c r="H536" s="222">
        <v>303.04000000000002</v>
      </c>
      <c r="I536" s="223"/>
      <c r="J536" s="224">
        <f>ROUND(I536*H536,2)</f>
        <v>0</v>
      </c>
      <c r="K536" s="225"/>
      <c r="L536" s="43"/>
      <c r="M536" s="226" t="s">
        <v>1</v>
      </c>
      <c r="N536" s="227" t="s">
        <v>42</v>
      </c>
      <c r="O536" s="90"/>
      <c r="P536" s="228">
        <f>O536*H536</f>
        <v>0</v>
      </c>
      <c r="Q536" s="228">
        <v>0</v>
      </c>
      <c r="R536" s="228">
        <f>Q536*H536</f>
        <v>0</v>
      </c>
      <c r="S536" s="228">
        <v>0.035000000000000003</v>
      </c>
      <c r="T536" s="229">
        <f>S536*H536</f>
        <v>10.606400000000003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0" t="s">
        <v>153</v>
      </c>
      <c r="AT536" s="230" t="s">
        <v>149</v>
      </c>
      <c r="AU536" s="230" t="s">
        <v>154</v>
      </c>
      <c r="AY536" s="16" t="s">
        <v>147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6" t="s">
        <v>154</v>
      </c>
      <c r="BK536" s="231">
        <f>ROUND(I536*H536,2)</f>
        <v>0</v>
      </c>
      <c r="BL536" s="16" t="s">
        <v>153</v>
      </c>
      <c r="BM536" s="230" t="s">
        <v>895</v>
      </c>
    </row>
    <row r="537" s="13" customFormat="1">
      <c r="A537" s="13"/>
      <c r="B537" s="232"/>
      <c r="C537" s="233"/>
      <c r="D537" s="234" t="s">
        <v>156</v>
      </c>
      <c r="E537" s="235" t="s">
        <v>1</v>
      </c>
      <c r="F537" s="236" t="s">
        <v>891</v>
      </c>
      <c r="G537" s="233"/>
      <c r="H537" s="237">
        <v>303.04000000000002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156</v>
      </c>
      <c r="AU537" s="243" t="s">
        <v>154</v>
      </c>
      <c r="AV537" s="13" t="s">
        <v>154</v>
      </c>
      <c r="AW537" s="13" t="s">
        <v>31</v>
      </c>
      <c r="AX537" s="13" t="s">
        <v>76</v>
      </c>
      <c r="AY537" s="243" t="s">
        <v>147</v>
      </c>
    </row>
    <row r="538" s="2" customFormat="1" ht="33" customHeight="1">
      <c r="A538" s="37"/>
      <c r="B538" s="38"/>
      <c r="C538" s="218" t="s">
        <v>896</v>
      </c>
      <c r="D538" s="218" t="s">
        <v>149</v>
      </c>
      <c r="E538" s="219" t="s">
        <v>897</v>
      </c>
      <c r="F538" s="220" t="s">
        <v>898</v>
      </c>
      <c r="G538" s="221" t="s">
        <v>152</v>
      </c>
      <c r="H538" s="222">
        <v>88.260000000000005</v>
      </c>
      <c r="I538" s="223"/>
      <c r="J538" s="224">
        <f>ROUND(I538*H538,2)</f>
        <v>0</v>
      </c>
      <c r="K538" s="225"/>
      <c r="L538" s="43"/>
      <c r="M538" s="226" t="s">
        <v>1</v>
      </c>
      <c r="N538" s="227" t="s">
        <v>42</v>
      </c>
      <c r="O538" s="90"/>
      <c r="P538" s="228">
        <f>O538*H538</f>
        <v>0</v>
      </c>
      <c r="Q538" s="228">
        <v>0</v>
      </c>
      <c r="R538" s="228">
        <f>Q538*H538</f>
        <v>0</v>
      </c>
      <c r="S538" s="228">
        <v>0.12</v>
      </c>
      <c r="T538" s="229">
        <f>S538*H538</f>
        <v>10.591200000000001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0" t="s">
        <v>153</v>
      </c>
      <c r="AT538" s="230" t="s">
        <v>149</v>
      </c>
      <c r="AU538" s="230" t="s">
        <v>154</v>
      </c>
      <c r="AY538" s="16" t="s">
        <v>147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6" t="s">
        <v>154</v>
      </c>
      <c r="BK538" s="231">
        <f>ROUND(I538*H538,2)</f>
        <v>0</v>
      </c>
      <c r="BL538" s="16" t="s">
        <v>153</v>
      </c>
      <c r="BM538" s="230" t="s">
        <v>899</v>
      </c>
    </row>
    <row r="539" s="13" customFormat="1">
      <c r="A539" s="13"/>
      <c r="B539" s="232"/>
      <c r="C539" s="233"/>
      <c r="D539" s="234" t="s">
        <v>156</v>
      </c>
      <c r="E539" s="235" t="s">
        <v>1</v>
      </c>
      <c r="F539" s="236" t="s">
        <v>900</v>
      </c>
      <c r="G539" s="233"/>
      <c r="H539" s="237">
        <v>19.280000000000001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156</v>
      </c>
      <c r="AU539" s="243" t="s">
        <v>154</v>
      </c>
      <c r="AV539" s="13" t="s">
        <v>154</v>
      </c>
      <c r="AW539" s="13" t="s">
        <v>31</v>
      </c>
      <c r="AX539" s="13" t="s">
        <v>76</v>
      </c>
      <c r="AY539" s="243" t="s">
        <v>147</v>
      </c>
    </row>
    <row r="540" s="13" customFormat="1">
      <c r="A540" s="13"/>
      <c r="B540" s="232"/>
      <c r="C540" s="233"/>
      <c r="D540" s="234" t="s">
        <v>156</v>
      </c>
      <c r="E540" s="235" t="s">
        <v>1</v>
      </c>
      <c r="F540" s="236" t="s">
        <v>901</v>
      </c>
      <c r="G540" s="233"/>
      <c r="H540" s="237">
        <v>49.289999999999999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156</v>
      </c>
      <c r="AU540" s="243" t="s">
        <v>154</v>
      </c>
      <c r="AV540" s="13" t="s">
        <v>154</v>
      </c>
      <c r="AW540" s="13" t="s">
        <v>31</v>
      </c>
      <c r="AX540" s="13" t="s">
        <v>76</v>
      </c>
      <c r="AY540" s="243" t="s">
        <v>147</v>
      </c>
    </row>
    <row r="541" s="13" customFormat="1">
      <c r="A541" s="13"/>
      <c r="B541" s="232"/>
      <c r="C541" s="233"/>
      <c r="D541" s="234" t="s">
        <v>156</v>
      </c>
      <c r="E541" s="235" t="s">
        <v>1</v>
      </c>
      <c r="F541" s="236" t="s">
        <v>902</v>
      </c>
      <c r="G541" s="233"/>
      <c r="H541" s="237">
        <v>5</v>
      </c>
      <c r="I541" s="238"/>
      <c r="J541" s="233"/>
      <c r="K541" s="233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156</v>
      </c>
      <c r="AU541" s="243" t="s">
        <v>154</v>
      </c>
      <c r="AV541" s="13" t="s">
        <v>154</v>
      </c>
      <c r="AW541" s="13" t="s">
        <v>31</v>
      </c>
      <c r="AX541" s="13" t="s">
        <v>76</v>
      </c>
      <c r="AY541" s="243" t="s">
        <v>147</v>
      </c>
    </row>
    <row r="542" s="13" customFormat="1">
      <c r="A542" s="13"/>
      <c r="B542" s="232"/>
      <c r="C542" s="233"/>
      <c r="D542" s="234" t="s">
        <v>156</v>
      </c>
      <c r="E542" s="235" t="s">
        <v>1</v>
      </c>
      <c r="F542" s="236" t="s">
        <v>903</v>
      </c>
      <c r="G542" s="233"/>
      <c r="H542" s="237">
        <v>14.69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3" t="s">
        <v>156</v>
      </c>
      <c r="AU542" s="243" t="s">
        <v>154</v>
      </c>
      <c r="AV542" s="13" t="s">
        <v>154</v>
      </c>
      <c r="AW542" s="13" t="s">
        <v>31</v>
      </c>
      <c r="AX542" s="13" t="s">
        <v>76</v>
      </c>
      <c r="AY542" s="243" t="s">
        <v>147</v>
      </c>
    </row>
    <row r="543" s="2" customFormat="1" ht="33" customHeight="1">
      <c r="A543" s="37"/>
      <c r="B543" s="38"/>
      <c r="C543" s="218" t="s">
        <v>904</v>
      </c>
      <c r="D543" s="218" t="s">
        <v>149</v>
      </c>
      <c r="E543" s="219" t="s">
        <v>905</v>
      </c>
      <c r="F543" s="220" t="s">
        <v>906</v>
      </c>
      <c r="G543" s="221" t="s">
        <v>152</v>
      </c>
      <c r="H543" s="222">
        <v>58.579999999999998</v>
      </c>
      <c r="I543" s="223"/>
      <c r="J543" s="224">
        <f>ROUND(I543*H543,2)</f>
        <v>0</v>
      </c>
      <c r="K543" s="225"/>
      <c r="L543" s="43"/>
      <c r="M543" s="226" t="s">
        <v>1</v>
      </c>
      <c r="N543" s="227" t="s">
        <v>42</v>
      </c>
      <c r="O543" s="90"/>
      <c r="P543" s="228">
        <f>O543*H543</f>
        <v>0</v>
      </c>
      <c r="Q543" s="228">
        <v>0</v>
      </c>
      <c r="R543" s="228">
        <f>Q543*H543</f>
        <v>0</v>
      </c>
      <c r="S543" s="228">
        <v>0.109</v>
      </c>
      <c r="T543" s="229">
        <f>S543*H543</f>
        <v>6.3852199999999995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0" t="s">
        <v>153</v>
      </c>
      <c r="AT543" s="230" t="s">
        <v>149</v>
      </c>
      <c r="AU543" s="230" t="s">
        <v>154</v>
      </c>
      <c r="AY543" s="16" t="s">
        <v>147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6" t="s">
        <v>154</v>
      </c>
      <c r="BK543" s="231">
        <f>ROUND(I543*H543,2)</f>
        <v>0</v>
      </c>
      <c r="BL543" s="16" t="s">
        <v>153</v>
      </c>
      <c r="BM543" s="230" t="s">
        <v>907</v>
      </c>
    </row>
    <row r="544" s="13" customFormat="1">
      <c r="A544" s="13"/>
      <c r="B544" s="232"/>
      <c r="C544" s="233"/>
      <c r="D544" s="234" t="s">
        <v>156</v>
      </c>
      <c r="E544" s="235" t="s">
        <v>1</v>
      </c>
      <c r="F544" s="236" t="s">
        <v>908</v>
      </c>
      <c r="G544" s="233"/>
      <c r="H544" s="237">
        <v>58.579999999999998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156</v>
      </c>
      <c r="AU544" s="243" t="s">
        <v>154</v>
      </c>
      <c r="AV544" s="13" t="s">
        <v>154</v>
      </c>
      <c r="AW544" s="13" t="s">
        <v>31</v>
      </c>
      <c r="AX544" s="13" t="s">
        <v>76</v>
      </c>
      <c r="AY544" s="243" t="s">
        <v>147</v>
      </c>
    </row>
    <row r="545" s="2" customFormat="1" ht="16.5" customHeight="1">
      <c r="A545" s="37"/>
      <c r="B545" s="38"/>
      <c r="C545" s="218" t="s">
        <v>909</v>
      </c>
      <c r="D545" s="218" t="s">
        <v>149</v>
      </c>
      <c r="E545" s="219" t="s">
        <v>910</v>
      </c>
      <c r="F545" s="220" t="s">
        <v>911</v>
      </c>
      <c r="G545" s="221" t="s">
        <v>215</v>
      </c>
      <c r="H545" s="222">
        <v>337.92000000000002</v>
      </c>
      <c r="I545" s="223"/>
      <c r="J545" s="224">
        <f>ROUND(I545*H545,2)</f>
        <v>0</v>
      </c>
      <c r="K545" s="225"/>
      <c r="L545" s="43"/>
      <c r="M545" s="226" t="s">
        <v>1</v>
      </c>
      <c r="N545" s="227" t="s">
        <v>42</v>
      </c>
      <c r="O545" s="90"/>
      <c r="P545" s="228">
        <f>O545*H545</f>
        <v>0</v>
      </c>
      <c r="Q545" s="228">
        <v>0</v>
      </c>
      <c r="R545" s="228">
        <f>Q545*H545</f>
        <v>0</v>
      </c>
      <c r="S545" s="228">
        <v>0.0089999999999999993</v>
      </c>
      <c r="T545" s="229">
        <f>S545*H545</f>
        <v>3.04128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0" t="s">
        <v>153</v>
      </c>
      <c r="AT545" s="230" t="s">
        <v>149</v>
      </c>
      <c r="AU545" s="230" t="s">
        <v>154</v>
      </c>
      <c r="AY545" s="16" t="s">
        <v>147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6" t="s">
        <v>154</v>
      </c>
      <c r="BK545" s="231">
        <f>ROUND(I545*H545,2)</f>
        <v>0</v>
      </c>
      <c r="BL545" s="16" t="s">
        <v>153</v>
      </c>
      <c r="BM545" s="230" t="s">
        <v>912</v>
      </c>
    </row>
    <row r="546" s="13" customFormat="1">
      <c r="A546" s="13"/>
      <c r="B546" s="232"/>
      <c r="C546" s="233"/>
      <c r="D546" s="234" t="s">
        <v>156</v>
      </c>
      <c r="E546" s="235" t="s">
        <v>1</v>
      </c>
      <c r="F546" s="236" t="s">
        <v>913</v>
      </c>
      <c r="G546" s="233"/>
      <c r="H546" s="237">
        <v>337.92000000000002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156</v>
      </c>
      <c r="AU546" s="243" t="s">
        <v>154</v>
      </c>
      <c r="AV546" s="13" t="s">
        <v>154</v>
      </c>
      <c r="AW546" s="13" t="s">
        <v>31</v>
      </c>
      <c r="AX546" s="13" t="s">
        <v>76</v>
      </c>
      <c r="AY546" s="243" t="s">
        <v>147</v>
      </c>
    </row>
    <row r="547" s="2" customFormat="1" ht="24.15" customHeight="1">
      <c r="A547" s="37"/>
      <c r="B547" s="38"/>
      <c r="C547" s="218" t="s">
        <v>914</v>
      </c>
      <c r="D547" s="218" t="s">
        <v>149</v>
      </c>
      <c r="E547" s="219" t="s">
        <v>915</v>
      </c>
      <c r="F547" s="220" t="s">
        <v>916</v>
      </c>
      <c r="G547" s="221" t="s">
        <v>152</v>
      </c>
      <c r="H547" s="222">
        <v>7.0099999999999998</v>
      </c>
      <c r="I547" s="223"/>
      <c r="J547" s="224">
        <f>ROUND(I547*H547,2)</f>
        <v>0</v>
      </c>
      <c r="K547" s="225"/>
      <c r="L547" s="43"/>
      <c r="M547" s="226" t="s">
        <v>1</v>
      </c>
      <c r="N547" s="227" t="s">
        <v>42</v>
      </c>
      <c r="O547" s="90"/>
      <c r="P547" s="228">
        <f>O547*H547</f>
        <v>0</v>
      </c>
      <c r="Q547" s="228">
        <v>0</v>
      </c>
      <c r="R547" s="228">
        <f>Q547*H547</f>
        <v>0</v>
      </c>
      <c r="S547" s="228">
        <v>0.012999999999999999</v>
      </c>
      <c r="T547" s="229">
        <f>S547*H547</f>
        <v>0.091129999999999989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30" t="s">
        <v>153</v>
      </c>
      <c r="AT547" s="230" t="s">
        <v>149</v>
      </c>
      <c r="AU547" s="230" t="s">
        <v>154</v>
      </c>
      <c r="AY547" s="16" t="s">
        <v>147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6" t="s">
        <v>154</v>
      </c>
      <c r="BK547" s="231">
        <f>ROUND(I547*H547,2)</f>
        <v>0</v>
      </c>
      <c r="BL547" s="16" t="s">
        <v>153</v>
      </c>
      <c r="BM547" s="230" t="s">
        <v>917</v>
      </c>
    </row>
    <row r="548" s="13" customFormat="1">
      <c r="A548" s="13"/>
      <c r="B548" s="232"/>
      <c r="C548" s="233"/>
      <c r="D548" s="234" t="s">
        <v>156</v>
      </c>
      <c r="E548" s="235" t="s">
        <v>1</v>
      </c>
      <c r="F548" s="236" t="s">
        <v>918</v>
      </c>
      <c r="G548" s="233"/>
      <c r="H548" s="237">
        <v>7.0099999999999998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156</v>
      </c>
      <c r="AU548" s="243" t="s">
        <v>154</v>
      </c>
      <c r="AV548" s="13" t="s">
        <v>154</v>
      </c>
      <c r="AW548" s="13" t="s">
        <v>31</v>
      </c>
      <c r="AX548" s="13" t="s">
        <v>76</v>
      </c>
      <c r="AY548" s="243" t="s">
        <v>147</v>
      </c>
    </row>
    <row r="549" s="2" customFormat="1" ht="24.15" customHeight="1">
      <c r="A549" s="37"/>
      <c r="B549" s="38"/>
      <c r="C549" s="218" t="s">
        <v>919</v>
      </c>
      <c r="D549" s="218" t="s">
        <v>149</v>
      </c>
      <c r="E549" s="219" t="s">
        <v>920</v>
      </c>
      <c r="F549" s="220" t="s">
        <v>921</v>
      </c>
      <c r="G549" s="221" t="s">
        <v>152</v>
      </c>
      <c r="H549" s="222">
        <v>147.53700000000001</v>
      </c>
      <c r="I549" s="223"/>
      <c r="J549" s="224">
        <f>ROUND(I549*H549,2)</f>
        <v>0</v>
      </c>
      <c r="K549" s="225"/>
      <c r="L549" s="43"/>
      <c r="M549" s="226" t="s">
        <v>1</v>
      </c>
      <c r="N549" s="227" t="s">
        <v>42</v>
      </c>
      <c r="O549" s="90"/>
      <c r="P549" s="228">
        <f>O549*H549</f>
        <v>0</v>
      </c>
      <c r="Q549" s="228">
        <v>0</v>
      </c>
      <c r="R549" s="228">
        <f>Q549*H549</f>
        <v>0</v>
      </c>
      <c r="S549" s="228">
        <v>0.017000000000000001</v>
      </c>
      <c r="T549" s="229">
        <f>S549*H549</f>
        <v>2.5081290000000003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30" t="s">
        <v>153</v>
      </c>
      <c r="AT549" s="230" t="s">
        <v>149</v>
      </c>
      <c r="AU549" s="230" t="s">
        <v>154</v>
      </c>
      <c r="AY549" s="16" t="s">
        <v>147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6" t="s">
        <v>154</v>
      </c>
      <c r="BK549" s="231">
        <f>ROUND(I549*H549,2)</f>
        <v>0</v>
      </c>
      <c r="BL549" s="16" t="s">
        <v>153</v>
      </c>
      <c r="BM549" s="230" t="s">
        <v>922</v>
      </c>
    </row>
    <row r="550" s="13" customFormat="1">
      <c r="A550" s="13"/>
      <c r="B550" s="232"/>
      <c r="C550" s="233"/>
      <c r="D550" s="234" t="s">
        <v>156</v>
      </c>
      <c r="E550" s="235" t="s">
        <v>1</v>
      </c>
      <c r="F550" s="236" t="s">
        <v>923</v>
      </c>
      <c r="G550" s="233"/>
      <c r="H550" s="237">
        <v>147.53700000000001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156</v>
      </c>
      <c r="AU550" s="243" t="s">
        <v>154</v>
      </c>
      <c r="AV550" s="13" t="s">
        <v>154</v>
      </c>
      <c r="AW550" s="13" t="s">
        <v>31</v>
      </c>
      <c r="AX550" s="13" t="s">
        <v>76</v>
      </c>
      <c r="AY550" s="243" t="s">
        <v>147</v>
      </c>
    </row>
    <row r="551" s="2" customFormat="1" ht="24.15" customHeight="1">
      <c r="A551" s="37"/>
      <c r="B551" s="38"/>
      <c r="C551" s="218" t="s">
        <v>924</v>
      </c>
      <c r="D551" s="218" t="s">
        <v>149</v>
      </c>
      <c r="E551" s="219" t="s">
        <v>925</v>
      </c>
      <c r="F551" s="220" t="s">
        <v>926</v>
      </c>
      <c r="G551" s="221" t="s">
        <v>152</v>
      </c>
      <c r="H551" s="222">
        <v>10.695</v>
      </c>
      <c r="I551" s="223"/>
      <c r="J551" s="224">
        <f>ROUND(I551*H551,2)</f>
        <v>0</v>
      </c>
      <c r="K551" s="225"/>
      <c r="L551" s="43"/>
      <c r="M551" s="226" t="s">
        <v>1</v>
      </c>
      <c r="N551" s="227" t="s">
        <v>42</v>
      </c>
      <c r="O551" s="90"/>
      <c r="P551" s="228">
        <f>O551*H551</f>
        <v>0</v>
      </c>
      <c r="Q551" s="228">
        <v>0</v>
      </c>
      <c r="R551" s="228">
        <f>Q551*H551</f>
        <v>0</v>
      </c>
      <c r="S551" s="228">
        <v>0.017999999999999999</v>
      </c>
      <c r="T551" s="229">
        <f>S551*H551</f>
        <v>0.19250999999999999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0" t="s">
        <v>153</v>
      </c>
      <c r="AT551" s="230" t="s">
        <v>149</v>
      </c>
      <c r="AU551" s="230" t="s">
        <v>154</v>
      </c>
      <c r="AY551" s="16" t="s">
        <v>147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6" t="s">
        <v>154</v>
      </c>
      <c r="BK551" s="231">
        <f>ROUND(I551*H551,2)</f>
        <v>0</v>
      </c>
      <c r="BL551" s="16" t="s">
        <v>153</v>
      </c>
      <c r="BM551" s="230" t="s">
        <v>927</v>
      </c>
    </row>
    <row r="552" s="13" customFormat="1">
      <c r="A552" s="13"/>
      <c r="B552" s="232"/>
      <c r="C552" s="233"/>
      <c r="D552" s="234" t="s">
        <v>156</v>
      </c>
      <c r="E552" s="235" t="s">
        <v>1</v>
      </c>
      <c r="F552" s="236" t="s">
        <v>467</v>
      </c>
      <c r="G552" s="233"/>
      <c r="H552" s="237">
        <v>6.4000000000000004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3" t="s">
        <v>156</v>
      </c>
      <c r="AU552" s="243" t="s">
        <v>154</v>
      </c>
      <c r="AV552" s="13" t="s">
        <v>154</v>
      </c>
      <c r="AW552" s="13" t="s">
        <v>31</v>
      </c>
      <c r="AX552" s="13" t="s">
        <v>76</v>
      </c>
      <c r="AY552" s="243" t="s">
        <v>147</v>
      </c>
    </row>
    <row r="553" s="13" customFormat="1">
      <c r="A553" s="13"/>
      <c r="B553" s="232"/>
      <c r="C553" s="233"/>
      <c r="D553" s="234" t="s">
        <v>156</v>
      </c>
      <c r="E553" s="235" t="s">
        <v>1</v>
      </c>
      <c r="F553" s="236" t="s">
        <v>545</v>
      </c>
      <c r="G553" s="233"/>
      <c r="H553" s="237">
        <v>4.2949999999999999</v>
      </c>
      <c r="I553" s="238"/>
      <c r="J553" s="233"/>
      <c r="K553" s="233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156</v>
      </c>
      <c r="AU553" s="243" t="s">
        <v>154</v>
      </c>
      <c r="AV553" s="13" t="s">
        <v>154</v>
      </c>
      <c r="AW553" s="13" t="s">
        <v>31</v>
      </c>
      <c r="AX553" s="13" t="s">
        <v>76</v>
      </c>
      <c r="AY553" s="243" t="s">
        <v>147</v>
      </c>
    </row>
    <row r="554" s="2" customFormat="1" ht="24.15" customHeight="1">
      <c r="A554" s="37"/>
      <c r="B554" s="38"/>
      <c r="C554" s="218" t="s">
        <v>928</v>
      </c>
      <c r="D554" s="218" t="s">
        <v>149</v>
      </c>
      <c r="E554" s="219" t="s">
        <v>929</v>
      </c>
      <c r="F554" s="220" t="s">
        <v>930</v>
      </c>
      <c r="G554" s="221" t="s">
        <v>152</v>
      </c>
      <c r="H554" s="222">
        <v>48.238</v>
      </c>
      <c r="I554" s="223"/>
      <c r="J554" s="224">
        <f>ROUND(I554*H554,2)</f>
        <v>0</v>
      </c>
      <c r="K554" s="225"/>
      <c r="L554" s="43"/>
      <c r="M554" s="226" t="s">
        <v>1</v>
      </c>
      <c r="N554" s="227" t="s">
        <v>42</v>
      </c>
      <c r="O554" s="90"/>
      <c r="P554" s="228">
        <f>O554*H554</f>
        <v>0</v>
      </c>
      <c r="Q554" s="228">
        <v>0</v>
      </c>
      <c r="R554" s="228">
        <f>Q554*H554</f>
        <v>0</v>
      </c>
      <c r="S554" s="228">
        <v>0.055</v>
      </c>
      <c r="T554" s="229">
        <f>S554*H554</f>
        <v>2.6530900000000002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0" t="s">
        <v>153</v>
      </c>
      <c r="AT554" s="230" t="s">
        <v>149</v>
      </c>
      <c r="AU554" s="230" t="s">
        <v>154</v>
      </c>
      <c r="AY554" s="16" t="s">
        <v>147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6" t="s">
        <v>154</v>
      </c>
      <c r="BK554" s="231">
        <f>ROUND(I554*H554,2)</f>
        <v>0</v>
      </c>
      <c r="BL554" s="16" t="s">
        <v>153</v>
      </c>
      <c r="BM554" s="230" t="s">
        <v>931</v>
      </c>
    </row>
    <row r="555" s="13" customFormat="1">
      <c r="A555" s="13"/>
      <c r="B555" s="232"/>
      <c r="C555" s="233"/>
      <c r="D555" s="234" t="s">
        <v>156</v>
      </c>
      <c r="E555" s="235" t="s">
        <v>1</v>
      </c>
      <c r="F555" s="236" t="s">
        <v>348</v>
      </c>
      <c r="G555" s="233"/>
      <c r="H555" s="237">
        <v>47.637999999999998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156</v>
      </c>
      <c r="AU555" s="243" t="s">
        <v>154</v>
      </c>
      <c r="AV555" s="13" t="s">
        <v>154</v>
      </c>
      <c r="AW555" s="13" t="s">
        <v>31</v>
      </c>
      <c r="AX555" s="13" t="s">
        <v>76</v>
      </c>
      <c r="AY555" s="243" t="s">
        <v>147</v>
      </c>
    </row>
    <row r="556" s="13" customFormat="1">
      <c r="A556" s="13"/>
      <c r="B556" s="232"/>
      <c r="C556" s="233"/>
      <c r="D556" s="234" t="s">
        <v>156</v>
      </c>
      <c r="E556" s="235" t="s">
        <v>1</v>
      </c>
      <c r="F556" s="236" t="s">
        <v>932</v>
      </c>
      <c r="G556" s="233"/>
      <c r="H556" s="237">
        <v>0.59999999999999998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156</v>
      </c>
      <c r="AU556" s="243" t="s">
        <v>154</v>
      </c>
      <c r="AV556" s="13" t="s">
        <v>154</v>
      </c>
      <c r="AW556" s="13" t="s">
        <v>31</v>
      </c>
      <c r="AX556" s="13" t="s">
        <v>76</v>
      </c>
      <c r="AY556" s="243" t="s">
        <v>147</v>
      </c>
    </row>
    <row r="557" s="2" customFormat="1" ht="21.75" customHeight="1">
      <c r="A557" s="37"/>
      <c r="B557" s="38"/>
      <c r="C557" s="218" t="s">
        <v>933</v>
      </c>
      <c r="D557" s="218" t="s">
        <v>149</v>
      </c>
      <c r="E557" s="219" t="s">
        <v>934</v>
      </c>
      <c r="F557" s="220" t="s">
        <v>935</v>
      </c>
      <c r="G557" s="221" t="s">
        <v>152</v>
      </c>
      <c r="H557" s="222">
        <v>1.7729999999999999</v>
      </c>
      <c r="I557" s="223"/>
      <c r="J557" s="224">
        <f>ROUND(I557*H557,2)</f>
        <v>0</v>
      </c>
      <c r="K557" s="225"/>
      <c r="L557" s="43"/>
      <c r="M557" s="226" t="s">
        <v>1</v>
      </c>
      <c r="N557" s="227" t="s">
        <v>42</v>
      </c>
      <c r="O557" s="90"/>
      <c r="P557" s="228">
        <f>O557*H557</f>
        <v>0</v>
      </c>
      <c r="Q557" s="228">
        <v>0</v>
      </c>
      <c r="R557" s="228">
        <f>Q557*H557</f>
        <v>0</v>
      </c>
      <c r="S557" s="228">
        <v>0.075999999999999998</v>
      </c>
      <c r="T557" s="229">
        <f>S557*H557</f>
        <v>0.13474799999999998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30" t="s">
        <v>153</v>
      </c>
      <c r="AT557" s="230" t="s">
        <v>149</v>
      </c>
      <c r="AU557" s="230" t="s">
        <v>154</v>
      </c>
      <c r="AY557" s="16" t="s">
        <v>147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6" t="s">
        <v>154</v>
      </c>
      <c r="BK557" s="231">
        <f>ROUND(I557*H557,2)</f>
        <v>0</v>
      </c>
      <c r="BL557" s="16" t="s">
        <v>153</v>
      </c>
      <c r="BM557" s="230" t="s">
        <v>936</v>
      </c>
    </row>
    <row r="558" s="13" customFormat="1">
      <c r="A558" s="13"/>
      <c r="B558" s="232"/>
      <c r="C558" s="233"/>
      <c r="D558" s="234" t="s">
        <v>156</v>
      </c>
      <c r="E558" s="235" t="s">
        <v>1</v>
      </c>
      <c r="F558" s="236" t="s">
        <v>937</v>
      </c>
      <c r="G558" s="233"/>
      <c r="H558" s="237">
        <v>1.7729999999999999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156</v>
      </c>
      <c r="AU558" s="243" t="s">
        <v>154</v>
      </c>
      <c r="AV558" s="13" t="s">
        <v>154</v>
      </c>
      <c r="AW558" s="13" t="s">
        <v>31</v>
      </c>
      <c r="AX558" s="13" t="s">
        <v>76</v>
      </c>
      <c r="AY558" s="243" t="s">
        <v>147</v>
      </c>
    </row>
    <row r="559" s="2" customFormat="1" ht="21.75" customHeight="1">
      <c r="A559" s="37"/>
      <c r="B559" s="38"/>
      <c r="C559" s="218" t="s">
        <v>938</v>
      </c>
      <c r="D559" s="218" t="s">
        <v>149</v>
      </c>
      <c r="E559" s="219" t="s">
        <v>939</v>
      </c>
      <c r="F559" s="220" t="s">
        <v>940</v>
      </c>
      <c r="G559" s="221" t="s">
        <v>152</v>
      </c>
      <c r="H559" s="222">
        <v>4.3879999999999999</v>
      </c>
      <c r="I559" s="223"/>
      <c r="J559" s="224">
        <f>ROUND(I559*H559,2)</f>
        <v>0</v>
      </c>
      <c r="K559" s="225"/>
      <c r="L559" s="43"/>
      <c r="M559" s="226" t="s">
        <v>1</v>
      </c>
      <c r="N559" s="227" t="s">
        <v>42</v>
      </c>
      <c r="O559" s="90"/>
      <c r="P559" s="228">
        <f>O559*H559</f>
        <v>0</v>
      </c>
      <c r="Q559" s="228">
        <v>0</v>
      </c>
      <c r="R559" s="228">
        <f>Q559*H559</f>
        <v>0</v>
      </c>
      <c r="S559" s="228">
        <v>0.063</v>
      </c>
      <c r="T559" s="229">
        <f>S559*H559</f>
        <v>0.27644400000000002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30" t="s">
        <v>153</v>
      </c>
      <c r="AT559" s="230" t="s">
        <v>149</v>
      </c>
      <c r="AU559" s="230" t="s">
        <v>154</v>
      </c>
      <c r="AY559" s="16" t="s">
        <v>147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6" t="s">
        <v>154</v>
      </c>
      <c r="BK559" s="231">
        <f>ROUND(I559*H559,2)</f>
        <v>0</v>
      </c>
      <c r="BL559" s="16" t="s">
        <v>153</v>
      </c>
      <c r="BM559" s="230" t="s">
        <v>941</v>
      </c>
    </row>
    <row r="560" s="13" customFormat="1">
      <c r="A560" s="13"/>
      <c r="B560" s="232"/>
      <c r="C560" s="233"/>
      <c r="D560" s="234" t="s">
        <v>156</v>
      </c>
      <c r="E560" s="235" t="s">
        <v>1</v>
      </c>
      <c r="F560" s="236" t="s">
        <v>942</v>
      </c>
      <c r="G560" s="233"/>
      <c r="H560" s="237">
        <v>4.3879999999999999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156</v>
      </c>
      <c r="AU560" s="243" t="s">
        <v>154</v>
      </c>
      <c r="AV560" s="13" t="s">
        <v>154</v>
      </c>
      <c r="AW560" s="13" t="s">
        <v>31</v>
      </c>
      <c r="AX560" s="13" t="s">
        <v>76</v>
      </c>
      <c r="AY560" s="243" t="s">
        <v>147</v>
      </c>
    </row>
    <row r="561" s="2" customFormat="1" ht="16.5" customHeight="1">
      <c r="A561" s="37"/>
      <c r="B561" s="38"/>
      <c r="C561" s="218" t="s">
        <v>943</v>
      </c>
      <c r="D561" s="218" t="s">
        <v>149</v>
      </c>
      <c r="E561" s="219" t="s">
        <v>944</v>
      </c>
      <c r="F561" s="220" t="s">
        <v>945</v>
      </c>
      <c r="G561" s="221" t="s">
        <v>152</v>
      </c>
      <c r="H561" s="222">
        <v>4.5730000000000004</v>
      </c>
      <c r="I561" s="223"/>
      <c r="J561" s="224">
        <f>ROUND(I561*H561,2)</f>
        <v>0</v>
      </c>
      <c r="K561" s="225"/>
      <c r="L561" s="43"/>
      <c r="M561" s="226" t="s">
        <v>1</v>
      </c>
      <c r="N561" s="227" t="s">
        <v>42</v>
      </c>
      <c r="O561" s="90"/>
      <c r="P561" s="228">
        <f>O561*H561</f>
        <v>0</v>
      </c>
      <c r="Q561" s="228">
        <v>0</v>
      </c>
      <c r="R561" s="228">
        <f>Q561*H561</f>
        <v>0</v>
      </c>
      <c r="S561" s="228">
        <v>0.025000000000000001</v>
      </c>
      <c r="T561" s="229">
        <f>S561*H561</f>
        <v>0.11432500000000001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30" t="s">
        <v>153</v>
      </c>
      <c r="AT561" s="230" t="s">
        <v>149</v>
      </c>
      <c r="AU561" s="230" t="s">
        <v>154</v>
      </c>
      <c r="AY561" s="16" t="s">
        <v>147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6" t="s">
        <v>154</v>
      </c>
      <c r="BK561" s="231">
        <f>ROUND(I561*H561,2)</f>
        <v>0</v>
      </c>
      <c r="BL561" s="16" t="s">
        <v>153</v>
      </c>
      <c r="BM561" s="230" t="s">
        <v>946</v>
      </c>
    </row>
    <row r="562" s="13" customFormat="1">
      <c r="A562" s="13"/>
      <c r="B562" s="232"/>
      <c r="C562" s="233"/>
      <c r="D562" s="234" t="s">
        <v>156</v>
      </c>
      <c r="E562" s="235" t="s">
        <v>1</v>
      </c>
      <c r="F562" s="236" t="s">
        <v>947</v>
      </c>
      <c r="G562" s="233"/>
      <c r="H562" s="237">
        <v>4.5730000000000004</v>
      </c>
      <c r="I562" s="238"/>
      <c r="J562" s="233"/>
      <c r="K562" s="233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156</v>
      </c>
      <c r="AU562" s="243" t="s">
        <v>154</v>
      </c>
      <c r="AV562" s="13" t="s">
        <v>154</v>
      </c>
      <c r="AW562" s="13" t="s">
        <v>31</v>
      </c>
      <c r="AX562" s="13" t="s">
        <v>76</v>
      </c>
      <c r="AY562" s="243" t="s">
        <v>147</v>
      </c>
    </row>
    <row r="563" s="2" customFormat="1" ht="24.15" customHeight="1">
      <c r="A563" s="37"/>
      <c r="B563" s="38"/>
      <c r="C563" s="218" t="s">
        <v>948</v>
      </c>
      <c r="D563" s="218" t="s">
        <v>149</v>
      </c>
      <c r="E563" s="219" t="s">
        <v>949</v>
      </c>
      <c r="F563" s="220" t="s">
        <v>950</v>
      </c>
      <c r="G563" s="221" t="s">
        <v>152</v>
      </c>
      <c r="H563" s="222">
        <v>75.640000000000001</v>
      </c>
      <c r="I563" s="223"/>
      <c r="J563" s="224">
        <f>ROUND(I563*H563,2)</f>
        <v>0</v>
      </c>
      <c r="K563" s="225"/>
      <c r="L563" s="43"/>
      <c r="M563" s="226" t="s">
        <v>1</v>
      </c>
      <c r="N563" s="227" t="s">
        <v>42</v>
      </c>
      <c r="O563" s="90"/>
      <c r="P563" s="228">
        <f>O563*H563</f>
        <v>0</v>
      </c>
      <c r="Q563" s="228">
        <v>0</v>
      </c>
      <c r="R563" s="228">
        <f>Q563*H563</f>
        <v>0</v>
      </c>
      <c r="S563" s="228">
        <v>0.058999999999999997</v>
      </c>
      <c r="T563" s="229">
        <f>S563*H563</f>
        <v>4.4627599999999994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30" t="s">
        <v>153</v>
      </c>
      <c r="AT563" s="230" t="s">
        <v>149</v>
      </c>
      <c r="AU563" s="230" t="s">
        <v>154</v>
      </c>
      <c r="AY563" s="16" t="s">
        <v>147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6" t="s">
        <v>154</v>
      </c>
      <c r="BK563" s="231">
        <f>ROUND(I563*H563,2)</f>
        <v>0</v>
      </c>
      <c r="BL563" s="16" t="s">
        <v>153</v>
      </c>
      <c r="BM563" s="230" t="s">
        <v>951</v>
      </c>
    </row>
    <row r="564" s="13" customFormat="1">
      <c r="A564" s="13"/>
      <c r="B564" s="232"/>
      <c r="C564" s="233"/>
      <c r="D564" s="234" t="s">
        <v>156</v>
      </c>
      <c r="E564" s="235" t="s">
        <v>1</v>
      </c>
      <c r="F564" s="236" t="s">
        <v>952</v>
      </c>
      <c r="G564" s="233"/>
      <c r="H564" s="237">
        <v>75.640000000000001</v>
      </c>
      <c r="I564" s="238"/>
      <c r="J564" s="233"/>
      <c r="K564" s="233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156</v>
      </c>
      <c r="AU564" s="243" t="s">
        <v>154</v>
      </c>
      <c r="AV564" s="13" t="s">
        <v>154</v>
      </c>
      <c r="AW564" s="13" t="s">
        <v>31</v>
      </c>
      <c r="AX564" s="13" t="s">
        <v>76</v>
      </c>
      <c r="AY564" s="243" t="s">
        <v>147</v>
      </c>
    </row>
    <row r="565" s="2" customFormat="1" ht="24.15" customHeight="1">
      <c r="A565" s="37"/>
      <c r="B565" s="38"/>
      <c r="C565" s="218" t="s">
        <v>953</v>
      </c>
      <c r="D565" s="218" t="s">
        <v>149</v>
      </c>
      <c r="E565" s="219" t="s">
        <v>954</v>
      </c>
      <c r="F565" s="220" t="s">
        <v>955</v>
      </c>
      <c r="G565" s="221" t="s">
        <v>160</v>
      </c>
      <c r="H565" s="222">
        <v>0.80400000000000005</v>
      </c>
      <c r="I565" s="223"/>
      <c r="J565" s="224">
        <f>ROUND(I565*H565,2)</f>
        <v>0</v>
      </c>
      <c r="K565" s="225"/>
      <c r="L565" s="43"/>
      <c r="M565" s="226" t="s">
        <v>1</v>
      </c>
      <c r="N565" s="227" t="s">
        <v>42</v>
      </c>
      <c r="O565" s="90"/>
      <c r="P565" s="228">
        <f>O565*H565</f>
        <v>0</v>
      </c>
      <c r="Q565" s="228">
        <v>0</v>
      </c>
      <c r="R565" s="228">
        <f>Q565*H565</f>
        <v>0</v>
      </c>
      <c r="S565" s="228">
        <v>1.8</v>
      </c>
      <c r="T565" s="229">
        <f>S565*H565</f>
        <v>1.4472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30" t="s">
        <v>153</v>
      </c>
      <c r="AT565" s="230" t="s">
        <v>149</v>
      </c>
      <c r="AU565" s="230" t="s">
        <v>154</v>
      </c>
      <c r="AY565" s="16" t="s">
        <v>147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6" t="s">
        <v>154</v>
      </c>
      <c r="BK565" s="231">
        <f>ROUND(I565*H565,2)</f>
        <v>0</v>
      </c>
      <c r="BL565" s="16" t="s">
        <v>153</v>
      </c>
      <c r="BM565" s="230" t="s">
        <v>956</v>
      </c>
    </row>
    <row r="566" s="13" customFormat="1">
      <c r="A566" s="13"/>
      <c r="B566" s="232"/>
      <c r="C566" s="233"/>
      <c r="D566" s="234" t="s">
        <v>156</v>
      </c>
      <c r="E566" s="235" t="s">
        <v>1</v>
      </c>
      <c r="F566" s="236" t="s">
        <v>957</v>
      </c>
      <c r="G566" s="233"/>
      <c r="H566" s="237">
        <v>0.80400000000000005</v>
      </c>
      <c r="I566" s="238"/>
      <c r="J566" s="233"/>
      <c r="K566" s="233"/>
      <c r="L566" s="239"/>
      <c r="M566" s="240"/>
      <c r="N566" s="241"/>
      <c r="O566" s="241"/>
      <c r="P566" s="241"/>
      <c r="Q566" s="241"/>
      <c r="R566" s="241"/>
      <c r="S566" s="241"/>
      <c r="T566" s="24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3" t="s">
        <v>156</v>
      </c>
      <c r="AU566" s="243" t="s">
        <v>154</v>
      </c>
      <c r="AV566" s="13" t="s">
        <v>154</v>
      </c>
      <c r="AW566" s="13" t="s">
        <v>31</v>
      </c>
      <c r="AX566" s="13" t="s">
        <v>76</v>
      </c>
      <c r="AY566" s="243" t="s">
        <v>147</v>
      </c>
    </row>
    <row r="567" s="2" customFormat="1" ht="24.15" customHeight="1">
      <c r="A567" s="37"/>
      <c r="B567" s="38"/>
      <c r="C567" s="218" t="s">
        <v>958</v>
      </c>
      <c r="D567" s="218" t="s">
        <v>149</v>
      </c>
      <c r="E567" s="219" t="s">
        <v>959</v>
      </c>
      <c r="F567" s="220" t="s">
        <v>960</v>
      </c>
      <c r="G567" s="221" t="s">
        <v>152</v>
      </c>
      <c r="H567" s="222">
        <v>1.327</v>
      </c>
      <c r="I567" s="223"/>
      <c r="J567" s="224">
        <f>ROUND(I567*H567,2)</f>
        <v>0</v>
      </c>
      <c r="K567" s="225"/>
      <c r="L567" s="43"/>
      <c r="M567" s="226" t="s">
        <v>1</v>
      </c>
      <c r="N567" s="227" t="s">
        <v>42</v>
      </c>
      <c r="O567" s="90"/>
      <c r="P567" s="228">
        <f>O567*H567</f>
        <v>0</v>
      </c>
      <c r="Q567" s="228">
        <v>0</v>
      </c>
      <c r="R567" s="228">
        <f>Q567*H567</f>
        <v>0</v>
      </c>
      <c r="S567" s="228">
        <v>0.27000000000000002</v>
      </c>
      <c r="T567" s="229">
        <f>S567*H567</f>
        <v>0.35829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30" t="s">
        <v>153</v>
      </c>
      <c r="AT567" s="230" t="s">
        <v>149</v>
      </c>
      <c r="AU567" s="230" t="s">
        <v>154</v>
      </c>
      <c r="AY567" s="16" t="s">
        <v>147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6" t="s">
        <v>154</v>
      </c>
      <c r="BK567" s="231">
        <f>ROUND(I567*H567,2)</f>
        <v>0</v>
      </c>
      <c r="BL567" s="16" t="s">
        <v>153</v>
      </c>
      <c r="BM567" s="230" t="s">
        <v>961</v>
      </c>
    </row>
    <row r="568" s="13" customFormat="1">
      <c r="A568" s="13"/>
      <c r="B568" s="232"/>
      <c r="C568" s="233"/>
      <c r="D568" s="234" t="s">
        <v>156</v>
      </c>
      <c r="E568" s="235" t="s">
        <v>1</v>
      </c>
      <c r="F568" s="236" t="s">
        <v>962</v>
      </c>
      <c r="G568" s="233"/>
      <c r="H568" s="237">
        <v>1.327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156</v>
      </c>
      <c r="AU568" s="243" t="s">
        <v>154</v>
      </c>
      <c r="AV568" s="13" t="s">
        <v>154</v>
      </c>
      <c r="AW568" s="13" t="s">
        <v>31</v>
      </c>
      <c r="AX568" s="13" t="s">
        <v>76</v>
      </c>
      <c r="AY568" s="243" t="s">
        <v>147</v>
      </c>
    </row>
    <row r="569" s="2" customFormat="1" ht="24.15" customHeight="1">
      <c r="A569" s="37"/>
      <c r="B569" s="38"/>
      <c r="C569" s="218" t="s">
        <v>963</v>
      </c>
      <c r="D569" s="218" t="s">
        <v>149</v>
      </c>
      <c r="E569" s="219" t="s">
        <v>964</v>
      </c>
      <c r="F569" s="220" t="s">
        <v>965</v>
      </c>
      <c r="G569" s="221" t="s">
        <v>160</v>
      </c>
      <c r="H569" s="222">
        <v>5.7599999999999998</v>
      </c>
      <c r="I569" s="223"/>
      <c r="J569" s="224">
        <f>ROUND(I569*H569,2)</f>
        <v>0</v>
      </c>
      <c r="K569" s="225"/>
      <c r="L569" s="43"/>
      <c r="M569" s="226" t="s">
        <v>1</v>
      </c>
      <c r="N569" s="227" t="s">
        <v>42</v>
      </c>
      <c r="O569" s="90"/>
      <c r="P569" s="228">
        <f>O569*H569</f>
        <v>0</v>
      </c>
      <c r="Q569" s="228">
        <v>0</v>
      </c>
      <c r="R569" s="228">
        <f>Q569*H569</f>
        <v>0</v>
      </c>
      <c r="S569" s="228">
        <v>1.8</v>
      </c>
      <c r="T569" s="229">
        <f>S569*H569</f>
        <v>10.368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0" t="s">
        <v>153</v>
      </c>
      <c r="AT569" s="230" t="s">
        <v>149</v>
      </c>
      <c r="AU569" s="230" t="s">
        <v>154</v>
      </c>
      <c r="AY569" s="16" t="s">
        <v>147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6" t="s">
        <v>154</v>
      </c>
      <c r="BK569" s="231">
        <f>ROUND(I569*H569,2)</f>
        <v>0</v>
      </c>
      <c r="BL569" s="16" t="s">
        <v>153</v>
      </c>
      <c r="BM569" s="230" t="s">
        <v>966</v>
      </c>
    </row>
    <row r="570" s="13" customFormat="1">
      <c r="A570" s="13"/>
      <c r="B570" s="232"/>
      <c r="C570" s="233"/>
      <c r="D570" s="234" t="s">
        <v>156</v>
      </c>
      <c r="E570" s="235" t="s">
        <v>1</v>
      </c>
      <c r="F570" s="236" t="s">
        <v>967</v>
      </c>
      <c r="G570" s="233"/>
      <c r="H570" s="237">
        <v>5.7599999999999998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156</v>
      </c>
      <c r="AU570" s="243" t="s">
        <v>154</v>
      </c>
      <c r="AV570" s="13" t="s">
        <v>154</v>
      </c>
      <c r="AW570" s="13" t="s">
        <v>31</v>
      </c>
      <c r="AX570" s="13" t="s">
        <v>76</v>
      </c>
      <c r="AY570" s="243" t="s">
        <v>147</v>
      </c>
    </row>
    <row r="571" s="2" customFormat="1" ht="33" customHeight="1">
      <c r="A571" s="37"/>
      <c r="B571" s="38"/>
      <c r="C571" s="218" t="s">
        <v>968</v>
      </c>
      <c r="D571" s="218" t="s">
        <v>149</v>
      </c>
      <c r="E571" s="219" t="s">
        <v>969</v>
      </c>
      <c r="F571" s="220" t="s">
        <v>970</v>
      </c>
      <c r="G571" s="221" t="s">
        <v>215</v>
      </c>
      <c r="H571" s="222">
        <v>26.850000000000001</v>
      </c>
      <c r="I571" s="223"/>
      <c r="J571" s="224">
        <f>ROUND(I571*H571,2)</f>
        <v>0</v>
      </c>
      <c r="K571" s="225"/>
      <c r="L571" s="43"/>
      <c r="M571" s="226" t="s">
        <v>1</v>
      </c>
      <c r="N571" s="227" t="s">
        <v>42</v>
      </c>
      <c r="O571" s="90"/>
      <c r="P571" s="228">
        <f>O571*H571</f>
        <v>0</v>
      </c>
      <c r="Q571" s="228">
        <v>0</v>
      </c>
      <c r="R571" s="228">
        <f>Q571*H571</f>
        <v>0</v>
      </c>
      <c r="S571" s="228">
        <v>0.027</v>
      </c>
      <c r="T571" s="229">
        <f>S571*H571</f>
        <v>0.72494999999999998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0" t="s">
        <v>153</v>
      </c>
      <c r="AT571" s="230" t="s">
        <v>149</v>
      </c>
      <c r="AU571" s="230" t="s">
        <v>154</v>
      </c>
      <c r="AY571" s="16" t="s">
        <v>147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6" t="s">
        <v>154</v>
      </c>
      <c r="BK571" s="231">
        <f>ROUND(I571*H571,2)</f>
        <v>0</v>
      </c>
      <c r="BL571" s="16" t="s">
        <v>153</v>
      </c>
      <c r="BM571" s="230" t="s">
        <v>971</v>
      </c>
    </row>
    <row r="572" s="13" customFormat="1">
      <c r="A572" s="13"/>
      <c r="B572" s="232"/>
      <c r="C572" s="233"/>
      <c r="D572" s="234" t="s">
        <v>156</v>
      </c>
      <c r="E572" s="235" t="s">
        <v>1</v>
      </c>
      <c r="F572" s="236" t="s">
        <v>972</v>
      </c>
      <c r="G572" s="233"/>
      <c r="H572" s="237">
        <v>1.8999999999999999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156</v>
      </c>
      <c r="AU572" s="243" t="s">
        <v>154</v>
      </c>
      <c r="AV572" s="13" t="s">
        <v>154</v>
      </c>
      <c r="AW572" s="13" t="s">
        <v>31</v>
      </c>
      <c r="AX572" s="13" t="s">
        <v>76</v>
      </c>
      <c r="AY572" s="243" t="s">
        <v>147</v>
      </c>
    </row>
    <row r="573" s="13" customFormat="1">
      <c r="A573" s="13"/>
      <c r="B573" s="232"/>
      <c r="C573" s="233"/>
      <c r="D573" s="234" t="s">
        <v>156</v>
      </c>
      <c r="E573" s="235" t="s">
        <v>1</v>
      </c>
      <c r="F573" s="236" t="s">
        <v>973</v>
      </c>
      <c r="G573" s="233"/>
      <c r="H573" s="237">
        <v>20</v>
      </c>
      <c r="I573" s="238"/>
      <c r="J573" s="233"/>
      <c r="K573" s="233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156</v>
      </c>
      <c r="AU573" s="243" t="s">
        <v>154</v>
      </c>
      <c r="AV573" s="13" t="s">
        <v>154</v>
      </c>
      <c r="AW573" s="13" t="s">
        <v>31</v>
      </c>
      <c r="AX573" s="13" t="s">
        <v>76</v>
      </c>
      <c r="AY573" s="243" t="s">
        <v>147</v>
      </c>
    </row>
    <row r="574" s="13" customFormat="1">
      <c r="A574" s="13"/>
      <c r="B574" s="232"/>
      <c r="C574" s="233"/>
      <c r="D574" s="234" t="s">
        <v>156</v>
      </c>
      <c r="E574" s="235" t="s">
        <v>1</v>
      </c>
      <c r="F574" s="236" t="s">
        <v>974</v>
      </c>
      <c r="G574" s="233"/>
      <c r="H574" s="237">
        <v>4.9500000000000002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156</v>
      </c>
      <c r="AU574" s="243" t="s">
        <v>154</v>
      </c>
      <c r="AV574" s="13" t="s">
        <v>154</v>
      </c>
      <c r="AW574" s="13" t="s">
        <v>31</v>
      </c>
      <c r="AX574" s="13" t="s">
        <v>76</v>
      </c>
      <c r="AY574" s="243" t="s">
        <v>147</v>
      </c>
    </row>
    <row r="575" s="2" customFormat="1" ht="24.15" customHeight="1">
      <c r="A575" s="37"/>
      <c r="B575" s="38"/>
      <c r="C575" s="218" t="s">
        <v>975</v>
      </c>
      <c r="D575" s="218" t="s">
        <v>149</v>
      </c>
      <c r="E575" s="219" t="s">
        <v>976</v>
      </c>
      <c r="F575" s="220" t="s">
        <v>977</v>
      </c>
      <c r="G575" s="221" t="s">
        <v>330</v>
      </c>
      <c r="H575" s="222">
        <v>14</v>
      </c>
      <c r="I575" s="223"/>
      <c r="J575" s="224">
        <f>ROUND(I575*H575,2)</f>
        <v>0</v>
      </c>
      <c r="K575" s="225"/>
      <c r="L575" s="43"/>
      <c r="M575" s="226" t="s">
        <v>1</v>
      </c>
      <c r="N575" s="227" t="s">
        <v>42</v>
      </c>
      <c r="O575" s="90"/>
      <c r="P575" s="228">
        <f>O575*H575</f>
        <v>0</v>
      </c>
      <c r="Q575" s="228">
        <v>0</v>
      </c>
      <c r="R575" s="228">
        <f>Q575*H575</f>
        <v>0</v>
      </c>
      <c r="S575" s="228">
        <v>0.0089999999999999993</v>
      </c>
      <c r="T575" s="229">
        <f>S575*H575</f>
        <v>0.126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0" t="s">
        <v>153</v>
      </c>
      <c r="AT575" s="230" t="s">
        <v>149</v>
      </c>
      <c r="AU575" s="230" t="s">
        <v>154</v>
      </c>
      <c r="AY575" s="16" t="s">
        <v>147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6" t="s">
        <v>154</v>
      </c>
      <c r="BK575" s="231">
        <f>ROUND(I575*H575,2)</f>
        <v>0</v>
      </c>
      <c r="BL575" s="16" t="s">
        <v>153</v>
      </c>
      <c r="BM575" s="230" t="s">
        <v>978</v>
      </c>
    </row>
    <row r="576" s="2" customFormat="1" ht="24.15" customHeight="1">
      <c r="A576" s="37"/>
      <c r="B576" s="38"/>
      <c r="C576" s="218" t="s">
        <v>979</v>
      </c>
      <c r="D576" s="218" t="s">
        <v>149</v>
      </c>
      <c r="E576" s="219" t="s">
        <v>980</v>
      </c>
      <c r="F576" s="220" t="s">
        <v>981</v>
      </c>
      <c r="G576" s="221" t="s">
        <v>215</v>
      </c>
      <c r="H576" s="222">
        <v>2.2999999999999998</v>
      </c>
      <c r="I576" s="223"/>
      <c r="J576" s="224">
        <f>ROUND(I576*H576,2)</f>
        <v>0</v>
      </c>
      <c r="K576" s="225"/>
      <c r="L576" s="43"/>
      <c r="M576" s="226" t="s">
        <v>1</v>
      </c>
      <c r="N576" s="227" t="s">
        <v>42</v>
      </c>
      <c r="O576" s="90"/>
      <c r="P576" s="228">
        <f>O576*H576</f>
        <v>0</v>
      </c>
      <c r="Q576" s="228">
        <v>1.0000000000000001E-05</v>
      </c>
      <c r="R576" s="228">
        <f>Q576*H576</f>
        <v>2.3E-05</v>
      </c>
      <c r="S576" s="228">
        <v>0</v>
      </c>
      <c r="T576" s="229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0" t="s">
        <v>153</v>
      </c>
      <c r="AT576" s="230" t="s">
        <v>149</v>
      </c>
      <c r="AU576" s="230" t="s">
        <v>154</v>
      </c>
      <c r="AY576" s="16" t="s">
        <v>147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6" t="s">
        <v>154</v>
      </c>
      <c r="BK576" s="231">
        <f>ROUND(I576*H576,2)</f>
        <v>0</v>
      </c>
      <c r="BL576" s="16" t="s">
        <v>153</v>
      </c>
      <c r="BM576" s="230" t="s">
        <v>982</v>
      </c>
    </row>
    <row r="577" s="13" customFormat="1">
      <c r="A577" s="13"/>
      <c r="B577" s="232"/>
      <c r="C577" s="233"/>
      <c r="D577" s="234" t="s">
        <v>156</v>
      </c>
      <c r="E577" s="235" t="s">
        <v>1</v>
      </c>
      <c r="F577" s="236" t="s">
        <v>983</v>
      </c>
      <c r="G577" s="233"/>
      <c r="H577" s="237">
        <v>2.2999999999999998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156</v>
      </c>
      <c r="AU577" s="243" t="s">
        <v>154</v>
      </c>
      <c r="AV577" s="13" t="s">
        <v>154</v>
      </c>
      <c r="AW577" s="13" t="s">
        <v>31</v>
      </c>
      <c r="AX577" s="13" t="s">
        <v>76</v>
      </c>
      <c r="AY577" s="243" t="s">
        <v>147</v>
      </c>
    </row>
    <row r="578" s="2" customFormat="1" ht="37.8" customHeight="1">
      <c r="A578" s="37"/>
      <c r="B578" s="38"/>
      <c r="C578" s="218" t="s">
        <v>984</v>
      </c>
      <c r="D578" s="218" t="s">
        <v>149</v>
      </c>
      <c r="E578" s="219" t="s">
        <v>985</v>
      </c>
      <c r="F578" s="220" t="s">
        <v>986</v>
      </c>
      <c r="G578" s="221" t="s">
        <v>152</v>
      </c>
      <c r="H578" s="222">
        <v>2495.1660000000002</v>
      </c>
      <c r="I578" s="223"/>
      <c r="J578" s="224">
        <f>ROUND(I578*H578,2)</f>
        <v>0</v>
      </c>
      <c r="K578" s="225"/>
      <c r="L578" s="43"/>
      <c r="M578" s="226" t="s">
        <v>1</v>
      </c>
      <c r="N578" s="227" t="s">
        <v>42</v>
      </c>
      <c r="O578" s="90"/>
      <c r="P578" s="228">
        <f>O578*H578</f>
        <v>0</v>
      </c>
      <c r="Q578" s="228">
        <v>0</v>
      </c>
      <c r="R578" s="228">
        <f>Q578*H578</f>
        <v>0</v>
      </c>
      <c r="S578" s="228">
        <v>0.01</v>
      </c>
      <c r="T578" s="229">
        <f>S578*H578</f>
        <v>24.951660000000004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0" t="s">
        <v>153</v>
      </c>
      <c r="AT578" s="230" t="s">
        <v>149</v>
      </c>
      <c r="AU578" s="230" t="s">
        <v>154</v>
      </c>
      <c r="AY578" s="16" t="s">
        <v>147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6" t="s">
        <v>154</v>
      </c>
      <c r="BK578" s="231">
        <f>ROUND(I578*H578,2)</f>
        <v>0</v>
      </c>
      <c r="BL578" s="16" t="s">
        <v>153</v>
      </c>
      <c r="BM578" s="230" t="s">
        <v>987</v>
      </c>
    </row>
    <row r="579" s="13" customFormat="1">
      <c r="A579" s="13"/>
      <c r="B579" s="232"/>
      <c r="C579" s="233"/>
      <c r="D579" s="234" t="s">
        <v>156</v>
      </c>
      <c r="E579" s="235" t="s">
        <v>1</v>
      </c>
      <c r="F579" s="236" t="s">
        <v>988</v>
      </c>
      <c r="G579" s="233"/>
      <c r="H579" s="237">
        <v>2495.1660000000002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156</v>
      </c>
      <c r="AU579" s="243" t="s">
        <v>154</v>
      </c>
      <c r="AV579" s="13" t="s">
        <v>154</v>
      </c>
      <c r="AW579" s="13" t="s">
        <v>31</v>
      </c>
      <c r="AX579" s="13" t="s">
        <v>76</v>
      </c>
      <c r="AY579" s="243" t="s">
        <v>147</v>
      </c>
    </row>
    <row r="580" s="2" customFormat="1" ht="37.8" customHeight="1">
      <c r="A580" s="37"/>
      <c r="B580" s="38"/>
      <c r="C580" s="218" t="s">
        <v>989</v>
      </c>
      <c r="D580" s="218" t="s">
        <v>149</v>
      </c>
      <c r="E580" s="219" t="s">
        <v>990</v>
      </c>
      <c r="F580" s="220" t="s">
        <v>991</v>
      </c>
      <c r="G580" s="221" t="s">
        <v>152</v>
      </c>
      <c r="H580" s="222">
        <v>42.466000000000001</v>
      </c>
      <c r="I580" s="223"/>
      <c r="J580" s="224">
        <f>ROUND(I580*H580,2)</f>
        <v>0</v>
      </c>
      <c r="K580" s="225"/>
      <c r="L580" s="43"/>
      <c r="M580" s="226" t="s">
        <v>1</v>
      </c>
      <c r="N580" s="227" t="s">
        <v>42</v>
      </c>
      <c r="O580" s="90"/>
      <c r="P580" s="228">
        <f>O580*H580</f>
        <v>0</v>
      </c>
      <c r="Q580" s="228">
        <v>0</v>
      </c>
      <c r="R580" s="228">
        <f>Q580*H580</f>
        <v>0</v>
      </c>
      <c r="S580" s="228">
        <v>0.058999999999999997</v>
      </c>
      <c r="T580" s="229">
        <f>S580*H580</f>
        <v>2.5054940000000001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30" t="s">
        <v>153</v>
      </c>
      <c r="AT580" s="230" t="s">
        <v>149</v>
      </c>
      <c r="AU580" s="230" t="s">
        <v>154</v>
      </c>
      <c r="AY580" s="16" t="s">
        <v>147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6" t="s">
        <v>154</v>
      </c>
      <c r="BK580" s="231">
        <f>ROUND(I580*H580,2)</f>
        <v>0</v>
      </c>
      <c r="BL580" s="16" t="s">
        <v>153</v>
      </c>
      <c r="BM580" s="230" t="s">
        <v>992</v>
      </c>
    </row>
    <row r="581" s="14" customFormat="1">
      <c r="A581" s="14"/>
      <c r="B581" s="255"/>
      <c r="C581" s="256"/>
      <c r="D581" s="234" t="s">
        <v>156</v>
      </c>
      <c r="E581" s="257" t="s">
        <v>1</v>
      </c>
      <c r="F581" s="258" t="s">
        <v>993</v>
      </c>
      <c r="G581" s="256"/>
      <c r="H581" s="257" t="s">
        <v>1</v>
      </c>
      <c r="I581" s="259"/>
      <c r="J581" s="256"/>
      <c r="K581" s="256"/>
      <c r="L581" s="260"/>
      <c r="M581" s="261"/>
      <c r="N581" s="262"/>
      <c r="O581" s="262"/>
      <c r="P581" s="262"/>
      <c r="Q581" s="262"/>
      <c r="R581" s="262"/>
      <c r="S581" s="262"/>
      <c r="T581" s="26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4" t="s">
        <v>156</v>
      </c>
      <c r="AU581" s="264" t="s">
        <v>154</v>
      </c>
      <c r="AV581" s="14" t="s">
        <v>84</v>
      </c>
      <c r="AW581" s="14" t="s">
        <v>31</v>
      </c>
      <c r="AX581" s="14" t="s">
        <v>76</v>
      </c>
      <c r="AY581" s="264" t="s">
        <v>147</v>
      </c>
    </row>
    <row r="582" s="13" customFormat="1">
      <c r="A582" s="13"/>
      <c r="B582" s="232"/>
      <c r="C582" s="233"/>
      <c r="D582" s="234" t="s">
        <v>156</v>
      </c>
      <c r="E582" s="235" t="s">
        <v>1</v>
      </c>
      <c r="F582" s="236" t="s">
        <v>406</v>
      </c>
      <c r="G582" s="233"/>
      <c r="H582" s="237">
        <v>22.236000000000001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156</v>
      </c>
      <c r="AU582" s="243" t="s">
        <v>154</v>
      </c>
      <c r="AV582" s="13" t="s">
        <v>154</v>
      </c>
      <c r="AW582" s="13" t="s">
        <v>31</v>
      </c>
      <c r="AX582" s="13" t="s">
        <v>76</v>
      </c>
      <c r="AY582" s="243" t="s">
        <v>147</v>
      </c>
    </row>
    <row r="583" s="13" customFormat="1">
      <c r="A583" s="13"/>
      <c r="B583" s="232"/>
      <c r="C583" s="233"/>
      <c r="D583" s="234" t="s">
        <v>156</v>
      </c>
      <c r="E583" s="235" t="s">
        <v>1</v>
      </c>
      <c r="F583" s="236" t="s">
        <v>407</v>
      </c>
      <c r="G583" s="233"/>
      <c r="H583" s="237">
        <v>7.0700000000000003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156</v>
      </c>
      <c r="AU583" s="243" t="s">
        <v>154</v>
      </c>
      <c r="AV583" s="13" t="s">
        <v>154</v>
      </c>
      <c r="AW583" s="13" t="s">
        <v>31</v>
      </c>
      <c r="AX583" s="13" t="s">
        <v>76</v>
      </c>
      <c r="AY583" s="243" t="s">
        <v>147</v>
      </c>
    </row>
    <row r="584" s="13" customFormat="1">
      <c r="A584" s="13"/>
      <c r="B584" s="232"/>
      <c r="C584" s="233"/>
      <c r="D584" s="234" t="s">
        <v>156</v>
      </c>
      <c r="E584" s="235" t="s">
        <v>1</v>
      </c>
      <c r="F584" s="236" t="s">
        <v>408</v>
      </c>
      <c r="G584" s="233"/>
      <c r="H584" s="237">
        <v>13.16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156</v>
      </c>
      <c r="AU584" s="243" t="s">
        <v>154</v>
      </c>
      <c r="AV584" s="13" t="s">
        <v>154</v>
      </c>
      <c r="AW584" s="13" t="s">
        <v>31</v>
      </c>
      <c r="AX584" s="13" t="s">
        <v>76</v>
      </c>
      <c r="AY584" s="243" t="s">
        <v>147</v>
      </c>
    </row>
    <row r="585" s="2" customFormat="1" ht="24.15" customHeight="1">
      <c r="A585" s="37"/>
      <c r="B585" s="38"/>
      <c r="C585" s="218" t="s">
        <v>994</v>
      </c>
      <c r="D585" s="218" t="s">
        <v>149</v>
      </c>
      <c r="E585" s="219" t="s">
        <v>995</v>
      </c>
      <c r="F585" s="220" t="s">
        <v>996</v>
      </c>
      <c r="G585" s="221" t="s">
        <v>152</v>
      </c>
      <c r="H585" s="222">
        <v>2495.1660000000002</v>
      </c>
      <c r="I585" s="223"/>
      <c r="J585" s="224">
        <f>ROUND(I585*H585,2)</f>
        <v>0</v>
      </c>
      <c r="K585" s="225"/>
      <c r="L585" s="43"/>
      <c r="M585" s="226" t="s">
        <v>1</v>
      </c>
      <c r="N585" s="227" t="s">
        <v>42</v>
      </c>
      <c r="O585" s="90"/>
      <c r="P585" s="228">
        <f>O585*H585</f>
        <v>0</v>
      </c>
      <c r="Q585" s="228">
        <v>0</v>
      </c>
      <c r="R585" s="228">
        <f>Q585*H585</f>
        <v>0</v>
      </c>
      <c r="S585" s="228">
        <v>0.00025999999999999998</v>
      </c>
      <c r="T585" s="229">
        <f>S585*H585</f>
        <v>0.64874315999999999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0" t="s">
        <v>153</v>
      </c>
      <c r="AT585" s="230" t="s">
        <v>149</v>
      </c>
      <c r="AU585" s="230" t="s">
        <v>154</v>
      </c>
      <c r="AY585" s="16" t="s">
        <v>147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6" t="s">
        <v>154</v>
      </c>
      <c r="BK585" s="231">
        <f>ROUND(I585*H585,2)</f>
        <v>0</v>
      </c>
      <c r="BL585" s="16" t="s">
        <v>153</v>
      </c>
      <c r="BM585" s="230" t="s">
        <v>997</v>
      </c>
    </row>
    <row r="586" s="2" customFormat="1" ht="33" customHeight="1">
      <c r="A586" s="37"/>
      <c r="B586" s="38"/>
      <c r="C586" s="218" t="s">
        <v>998</v>
      </c>
      <c r="D586" s="218" t="s">
        <v>149</v>
      </c>
      <c r="E586" s="219" t="s">
        <v>999</v>
      </c>
      <c r="F586" s="220" t="s">
        <v>1000</v>
      </c>
      <c r="G586" s="221" t="s">
        <v>160</v>
      </c>
      <c r="H586" s="222">
        <v>236.31100000000001</v>
      </c>
      <c r="I586" s="223"/>
      <c r="J586" s="224">
        <f>ROUND(I586*H586,2)</f>
        <v>0</v>
      </c>
      <c r="K586" s="225"/>
      <c r="L586" s="43"/>
      <c r="M586" s="226" t="s">
        <v>1</v>
      </c>
      <c r="N586" s="227" t="s">
        <v>42</v>
      </c>
      <c r="O586" s="90"/>
      <c r="P586" s="228">
        <f>O586*H586</f>
        <v>0</v>
      </c>
      <c r="Q586" s="228">
        <v>0</v>
      </c>
      <c r="R586" s="228">
        <f>Q586*H586</f>
        <v>0</v>
      </c>
      <c r="S586" s="228">
        <v>0.25</v>
      </c>
      <c r="T586" s="229">
        <f>S586*H586</f>
        <v>59.077750000000002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0" t="s">
        <v>153</v>
      </c>
      <c r="AT586" s="230" t="s">
        <v>149</v>
      </c>
      <c r="AU586" s="230" t="s">
        <v>154</v>
      </c>
      <c r="AY586" s="16" t="s">
        <v>147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6" t="s">
        <v>154</v>
      </c>
      <c r="BK586" s="231">
        <f>ROUND(I586*H586,2)</f>
        <v>0</v>
      </c>
      <c r="BL586" s="16" t="s">
        <v>153</v>
      </c>
      <c r="BM586" s="230" t="s">
        <v>1001</v>
      </c>
    </row>
    <row r="587" s="13" customFormat="1">
      <c r="A587" s="13"/>
      <c r="B587" s="232"/>
      <c r="C587" s="233"/>
      <c r="D587" s="234" t="s">
        <v>156</v>
      </c>
      <c r="E587" s="235" t="s">
        <v>1</v>
      </c>
      <c r="F587" s="236" t="s">
        <v>1002</v>
      </c>
      <c r="G587" s="233"/>
      <c r="H587" s="237">
        <v>121.937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156</v>
      </c>
      <c r="AU587" s="243" t="s">
        <v>154</v>
      </c>
      <c r="AV587" s="13" t="s">
        <v>154</v>
      </c>
      <c r="AW587" s="13" t="s">
        <v>31</v>
      </c>
      <c r="AX587" s="13" t="s">
        <v>76</v>
      </c>
      <c r="AY587" s="243" t="s">
        <v>147</v>
      </c>
    </row>
    <row r="588" s="13" customFormat="1">
      <c r="A588" s="13"/>
      <c r="B588" s="232"/>
      <c r="C588" s="233"/>
      <c r="D588" s="234" t="s">
        <v>156</v>
      </c>
      <c r="E588" s="235" t="s">
        <v>1</v>
      </c>
      <c r="F588" s="236" t="s">
        <v>1003</v>
      </c>
      <c r="G588" s="233"/>
      <c r="H588" s="237">
        <v>98.245999999999995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156</v>
      </c>
      <c r="AU588" s="243" t="s">
        <v>154</v>
      </c>
      <c r="AV588" s="13" t="s">
        <v>154</v>
      </c>
      <c r="AW588" s="13" t="s">
        <v>31</v>
      </c>
      <c r="AX588" s="13" t="s">
        <v>76</v>
      </c>
      <c r="AY588" s="243" t="s">
        <v>147</v>
      </c>
    </row>
    <row r="589" s="13" customFormat="1">
      <c r="A589" s="13"/>
      <c r="B589" s="232"/>
      <c r="C589" s="233"/>
      <c r="D589" s="234" t="s">
        <v>156</v>
      </c>
      <c r="E589" s="235" t="s">
        <v>1</v>
      </c>
      <c r="F589" s="236" t="s">
        <v>1004</v>
      </c>
      <c r="G589" s="233"/>
      <c r="H589" s="237">
        <v>16.128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156</v>
      </c>
      <c r="AU589" s="243" t="s">
        <v>154</v>
      </c>
      <c r="AV589" s="13" t="s">
        <v>154</v>
      </c>
      <c r="AW589" s="13" t="s">
        <v>31</v>
      </c>
      <c r="AX589" s="13" t="s">
        <v>76</v>
      </c>
      <c r="AY589" s="243" t="s">
        <v>147</v>
      </c>
    </row>
    <row r="590" s="2" customFormat="1" ht="24.15" customHeight="1">
      <c r="A590" s="37"/>
      <c r="B590" s="38"/>
      <c r="C590" s="218" t="s">
        <v>1005</v>
      </c>
      <c r="D590" s="218" t="s">
        <v>149</v>
      </c>
      <c r="E590" s="219" t="s">
        <v>1006</v>
      </c>
      <c r="F590" s="220" t="s">
        <v>1007</v>
      </c>
      <c r="G590" s="221" t="s">
        <v>160</v>
      </c>
      <c r="H590" s="222">
        <v>122.112</v>
      </c>
      <c r="I590" s="223"/>
      <c r="J590" s="224">
        <f>ROUND(I590*H590,2)</f>
        <v>0</v>
      </c>
      <c r="K590" s="225"/>
      <c r="L590" s="43"/>
      <c r="M590" s="226" t="s">
        <v>1</v>
      </c>
      <c r="N590" s="227" t="s">
        <v>42</v>
      </c>
      <c r="O590" s="90"/>
      <c r="P590" s="228">
        <f>O590*H590</f>
        <v>0</v>
      </c>
      <c r="Q590" s="228">
        <v>0</v>
      </c>
      <c r="R590" s="228">
        <f>Q590*H590</f>
        <v>0</v>
      </c>
      <c r="S590" s="228">
        <v>0.29999999999999999</v>
      </c>
      <c r="T590" s="229">
        <f>S590*H590</f>
        <v>36.633599999999994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0" t="s">
        <v>153</v>
      </c>
      <c r="AT590" s="230" t="s">
        <v>149</v>
      </c>
      <c r="AU590" s="230" t="s">
        <v>154</v>
      </c>
      <c r="AY590" s="16" t="s">
        <v>147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6" t="s">
        <v>154</v>
      </c>
      <c r="BK590" s="231">
        <f>ROUND(I590*H590,2)</f>
        <v>0</v>
      </c>
      <c r="BL590" s="16" t="s">
        <v>153</v>
      </c>
      <c r="BM590" s="230" t="s">
        <v>1008</v>
      </c>
    </row>
    <row r="591" s="13" customFormat="1">
      <c r="A591" s="13"/>
      <c r="B591" s="232"/>
      <c r="C591" s="233"/>
      <c r="D591" s="234" t="s">
        <v>156</v>
      </c>
      <c r="E591" s="235" t="s">
        <v>1</v>
      </c>
      <c r="F591" s="236" t="s">
        <v>1009</v>
      </c>
      <c r="G591" s="233"/>
      <c r="H591" s="237">
        <v>122.112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156</v>
      </c>
      <c r="AU591" s="243" t="s">
        <v>154</v>
      </c>
      <c r="AV591" s="13" t="s">
        <v>154</v>
      </c>
      <c r="AW591" s="13" t="s">
        <v>31</v>
      </c>
      <c r="AX591" s="13" t="s">
        <v>76</v>
      </c>
      <c r="AY591" s="243" t="s">
        <v>147</v>
      </c>
    </row>
    <row r="592" s="12" customFormat="1" ht="22.8" customHeight="1">
      <c r="A592" s="12"/>
      <c r="B592" s="202"/>
      <c r="C592" s="203"/>
      <c r="D592" s="204" t="s">
        <v>75</v>
      </c>
      <c r="E592" s="216" t="s">
        <v>1010</v>
      </c>
      <c r="F592" s="216" t="s">
        <v>1011</v>
      </c>
      <c r="G592" s="203"/>
      <c r="H592" s="203"/>
      <c r="I592" s="206"/>
      <c r="J592" s="217">
        <f>BK592</f>
        <v>0</v>
      </c>
      <c r="K592" s="203"/>
      <c r="L592" s="208"/>
      <c r="M592" s="209"/>
      <c r="N592" s="210"/>
      <c r="O592" s="210"/>
      <c r="P592" s="211">
        <f>SUM(P593:P600)</f>
        <v>0</v>
      </c>
      <c r="Q592" s="210"/>
      <c r="R592" s="211">
        <f>SUM(R593:R600)</f>
        <v>0</v>
      </c>
      <c r="S592" s="210"/>
      <c r="T592" s="212">
        <f>SUM(T593:T600)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3" t="s">
        <v>84</v>
      </c>
      <c r="AT592" s="214" t="s">
        <v>75</v>
      </c>
      <c r="AU592" s="214" t="s">
        <v>84</v>
      </c>
      <c r="AY592" s="213" t="s">
        <v>147</v>
      </c>
      <c r="BK592" s="215">
        <f>SUM(BK593:BK600)</f>
        <v>0</v>
      </c>
    </row>
    <row r="593" s="2" customFormat="1" ht="33" customHeight="1">
      <c r="A593" s="37"/>
      <c r="B593" s="38"/>
      <c r="C593" s="218" t="s">
        <v>1012</v>
      </c>
      <c r="D593" s="218" t="s">
        <v>149</v>
      </c>
      <c r="E593" s="219" t="s">
        <v>1013</v>
      </c>
      <c r="F593" s="220" t="s">
        <v>1014</v>
      </c>
      <c r="G593" s="221" t="s">
        <v>178</v>
      </c>
      <c r="H593" s="222">
        <v>301.91199999999998</v>
      </c>
      <c r="I593" s="223"/>
      <c r="J593" s="224">
        <f>ROUND(I593*H593,2)</f>
        <v>0</v>
      </c>
      <c r="K593" s="225"/>
      <c r="L593" s="43"/>
      <c r="M593" s="226" t="s">
        <v>1</v>
      </c>
      <c r="N593" s="227" t="s">
        <v>42</v>
      </c>
      <c r="O593" s="90"/>
      <c r="P593" s="228">
        <f>O593*H593</f>
        <v>0</v>
      </c>
      <c r="Q593" s="228">
        <v>0</v>
      </c>
      <c r="R593" s="228">
        <f>Q593*H593</f>
        <v>0</v>
      </c>
      <c r="S593" s="228">
        <v>0</v>
      </c>
      <c r="T593" s="229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0" t="s">
        <v>153</v>
      </c>
      <c r="AT593" s="230" t="s">
        <v>149</v>
      </c>
      <c r="AU593" s="230" t="s">
        <v>154</v>
      </c>
      <c r="AY593" s="16" t="s">
        <v>147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6" t="s">
        <v>154</v>
      </c>
      <c r="BK593" s="231">
        <f>ROUND(I593*H593,2)</f>
        <v>0</v>
      </c>
      <c r="BL593" s="16" t="s">
        <v>153</v>
      </c>
      <c r="BM593" s="230" t="s">
        <v>1015</v>
      </c>
    </row>
    <row r="594" s="2" customFormat="1" ht="24.15" customHeight="1">
      <c r="A594" s="37"/>
      <c r="B594" s="38"/>
      <c r="C594" s="218" t="s">
        <v>1016</v>
      </c>
      <c r="D594" s="218" t="s">
        <v>149</v>
      </c>
      <c r="E594" s="219" t="s">
        <v>1017</v>
      </c>
      <c r="F594" s="220" t="s">
        <v>1018</v>
      </c>
      <c r="G594" s="221" t="s">
        <v>178</v>
      </c>
      <c r="H594" s="222">
        <v>301.91199999999998</v>
      </c>
      <c r="I594" s="223"/>
      <c r="J594" s="224">
        <f>ROUND(I594*H594,2)</f>
        <v>0</v>
      </c>
      <c r="K594" s="225"/>
      <c r="L594" s="43"/>
      <c r="M594" s="226" t="s">
        <v>1</v>
      </c>
      <c r="N594" s="227" t="s">
        <v>42</v>
      </c>
      <c r="O594" s="90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0" t="s">
        <v>153</v>
      </c>
      <c r="AT594" s="230" t="s">
        <v>149</v>
      </c>
      <c r="AU594" s="230" t="s">
        <v>154</v>
      </c>
      <c r="AY594" s="16" t="s">
        <v>147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6" t="s">
        <v>154</v>
      </c>
      <c r="BK594" s="231">
        <f>ROUND(I594*H594,2)</f>
        <v>0</v>
      </c>
      <c r="BL594" s="16" t="s">
        <v>153</v>
      </c>
      <c r="BM594" s="230" t="s">
        <v>1019</v>
      </c>
    </row>
    <row r="595" s="2" customFormat="1" ht="24.15" customHeight="1">
      <c r="A595" s="37"/>
      <c r="B595" s="38"/>
      <c r="C595" s="218" t="s">
        <v>1020</v>
      </c>
      <c r="D595" s="218" t="s">
        <v>149</v>
      </c>
      <c r="E595" s="219" t="s">
        <v>1021</v>
      </c>
      <c r="F595" s="220" t="s">
        <v>1022</v>
      </c>
      <c r="G595" s="221" t="s">
        <v>178</v>
      </c>
      <c r="H595" s="222">
        <v>5434.4160000000002</v>
      </c>
      <c r="I595" s="223"/>
      <c r="J595" s="224">
        <f>ROUND(I595*H595,2)</f>
        <v>0</v>
      </c>
      <c r="K595" s="225"/>
      <c r="L595" s="43"/>
      <c r="M595" s="226" t="s">
        <v>1</v>
      </c>
      <c r="N595" s="227" t="s">
        <v>42</v>
      </c>
      <c r="O595" s="90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30" t="s">
        <v>153</v>
      </c>
      <c r="AT595" s="230" t="s">
        <v>149</v>
      </c>
      <c r="AU595" s="230" t="s">
        <v>154</v>
      </c>
      <c r="AY595" s="16" t="s">
        <v>147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6" t="s">
        <v>154</v>
      </c>
      <c r="BK595" s="231">
        <f>ROUND(I595*H595,2)</f>
        <v>0</v>
      </c>
      <c r="BL595" s="16" t="s">
        <v>153</v>
      </c>
      <c r="BM595" s="230" t="s">
        <v>1023</v>
      </c>
    </row>
    <row r="596" s="13" customFormat="1">
      <c r="A596" s="13"/>
      <c r="B596" s="232"/>
      <c r="C596" s="233"/>
      <c r="D596" s="234" t="s">
        <v>156</v>
      </c>
      <c r="E596" s="233"/>
      <c r="F596" s="236" t="s">
        <v>1024</v>
      </c>
      <c r="G596" s="233"/>
      <c r="H596" s="237">
        <v>5434.4160000000002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156</v>
      </c>
      <c r="AU596" s="243" t="s">
        <v>154</v>
      </c>
      <c r="AV596" s="13" t="s">
        <v>154</v>
      </c>
      <c r="AW596" s="13" t="s">
        <v>4</v>
      </c>
      <c r="AX596" s="13" t="s">
        <v>84</v>
      </c>
      <c r="AY596" s="243" t="s">
        <v>147</v>
      </c>
    </row>
    <row r="597" s="2" customFormat="1" ht="33" customHeight="1">
      <c r="A597" s="37"/>
      <c r="B597" s="38"/>
      <c r="C597" s="218" t="s">
        <v>1025</v>
      </c>
      <c r="D597" s="218" t="s">
        <v>149</v>
      </c>
      <c r="E597" s="219" t="s">
        <v>1026</v>
      </c>
      <c r="F597" s="220" t="s">
        <v>1027</v>
      </c>
      <c r="G597" s="221" t="s">
        <v>178</v>
      </c>
      <c r="H597" s="222">
        <v>117.764</v>
      </c>
      <c r="I597" s="223"/>
      <c r="J597" s="224">
        <f>ROUND(I597*H597,2)</f>
        <v>0</v>
      </c>
      <c r="K597" s="225"/>
      <c r="L597" s="43"/>
      <c r="M597" s="226" t="s">
        <v>1</v>
      </c>
      <c r="N597" s="227" t="s">
        <v>42</v>
      </c>
      <c r="O597" s="90"/>
      <c r="P597" s="228">
        <f>O597*H597</f>
        <v>0</v>
      </c>
      <c r="Q597" s="228">
        <v>0</v>
      </c>
      <c r="R597" s="228">
        <f>Q597*H597</f>
        <v>0</v>
      </c>
      <c r="S597" s="228">
        <v>0</v>
      </c>
      <c r="T597" s="229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30" t="s">
        <v>153</v>
      </c>
      <c r="AT597" s="230" t="s">
        <v>149</v>
      </c>
      <c r="AU597" s="230" t="s">
        <v>154</v>
      </c>
      <c r="AY597" s="16" t="s">
        <v>147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6" t="s">
        <v>154</v>
      </c>
      <c r="BK597" s="231">
        <f>ROUND(I597*H597,2)</f>
        <v>0</v>
      </c>
      <c r="BL597" s="16" t="s">
        <v>153</v>
      </c>
      <c r="BM597" s="230" t="s">
        <v>1028</v>
      </c>
    </row>
    <row r="598" s="13" customFormat="1">
      <c r="A598" s="13"/>
      <c r="B598" s="232"/>
      <c r="C598" s="233"/>
      <c r="D598" s="234" t="s">
        <v>156</v>
      </c>
      <c r="E598" s="235" t="s">
        <v>1</v>
      </c>
      <c r="F598" s="236" t="s">
        <v>1029</v>
      </c>
      <c r="G598" s="233"/>
      <c r="H598" s="237">
        <v>117.764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156</v>
      </c>
      <c r="AU598" s="243" t="s">
        <v>154</v>
      </c>
      <c r="AV598" s="13" t="s">
        <v>154</v>
      </c>
      <c r="AW598" s="13" t="s">
        <v>31</v>
      </c>
      <c r="AX598" s="13" t="s">
        <v>76</v>
      </c>
      <c r="AY598" s="243" t="s">
        <v>147</v>
      </c>
    </row>
    <row r="599" s="2" customFormat="1" ht="44.25" customHeight="1">
      <c r="A599" s="37"/>
      <c r="B599" s="38"/>
      <c r="C599" s="218" t="s">
        <v>1030</v>
      </c>
      <c r="D599" s="218" t="s">
        <v>149</v>
      </c>
      <c r="E599" s="219" t="s">
        <v>1031</v>
      </c>
      <c r="F599" s="220" t="s">
        <v>1032</v>
      </c>
      <c r="G599" s="221" t="s">
        <v>178</v>
      </c>
      <c r="H599" s="222">
        <v>176.64500000000001</v>
      </c>
      <c r="I599" s="223"/>
      <c r="J599" s="224">
        <f>ROUND(I599*H599,2)</f>
        <v>0</v>
      </c>
      <c r="K599" s="225"/>
      <c r="L599" s="43"/>
      <c r="M599" s="226" t="s">
        <v>1</v>
      </c>
      <c r="N599" s="227" t="s">
        <v>42</v>
      </c>
      <c r="O599" s="90"/>
      <c r="P599" s="228">
        <f>O599*H599</f>
        <v>0</v>
      </c>
      <c r="Q599" s="228">
        <v>0</v>
      </c>
      <c r="R599" s="228">
        <f>Q599*H599</f>
        <v>0</v>
      </c>
      <c r="S599" s="228">
        <v>0</v>
      </c>
      <c r="T599" s="229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30" t="s">
        <v>153</v>
      </c>
      <c r="AT599" s="230" t="s">
        <v>149</v>
      </c>
      <c r="AU599" s="230" t="s">
        <v>154</v>
      </c>
      <c r="AY599" s="16" t="s">
        <v>147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6" t="s">
        <v>154</v>
      </c>
      <c r="BK599" s="231">
        <f>ROUND(I599*H599,2)</f>
        <v>0</v>
      </c>
      <c r="BL599" s="16" t="s">
        <v>153</v>
      </c>
      <c r="BM599" s="230" t="s">
        <v>1033</v>
      </c>
    </row>
    <row r="600" s="13" customFormat="1">
      <c r="A600" s="13"/>
      <c r="B600" s="232"/>
      <c r="C600" s="233"/>
      <c r="D600" s="234" t="s">
        <v>156</v>
      </c>
      <c r="E600" s="235" t="s">
        <v>1</v>
      </c>
      <c r="F600" s="236" t="s">
        <v>1034</v>
      </c>
      <c r="G600" s="233"/>
      <c r="H600" s="237">
        <v>176.64500000000001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156</v>
      </c>
      <c r="AU600" s="243" t="s">
        <v>154</v>
      </c>
      <c r="AV600" s="13" t="s">
        <v>154</v>
      </c>
      <c r="AW600" s="13" t="s">
        <v>31</v>
      </c>
      <c r="AX600" s="13" t="s">
        <v>76</v>
      </c>
      <c r="AY600" s="243" t="s">
        <v>147</v>
      </c>
    </row>
    <row r="601" s="12" customFormat="1" ht="22.8" customHeight="1">
      <c r="A601" s="12"/>
      <c r="B601" s="202"/>
      <c r="C601" s="203"/>
      <c r="D601" s="204" t="s">
        <v>75</v>
      </c>
      <c r="E601" s="216" t="s">
        <v>1035</v>
      </c>
      <c r="F601" s="216" t="s">
        <v>1036</v>
      </c>
      <c r="G601" s="203"/>
      <c r="H601" s="203"/>
      <c r="I601" s="206"/>
      <c r="J601" s="217">
        <f>BK601</f>
        <v>0</v>
      </c>
      <c r="K601" s="203"/>
      <c r="L601" s="208"/>
      <c r="M601" s="209"/>
      <c r="N601" s="210"/>
      <c r="O601" s="210"/>
      <c r="P601" s="211">
        <f>P602</f>
        <v>0</v>
      </c>
      <c r="Q601" s="210"/>
      <c r="R601" s="211">
        <f>R602</f>
        <v>0</v>
      </c>
      <c r="S601" s="210"/>
      <c r="T601" s="212">
        <f>T602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3" t="s">
        <v>84</v>
      </c>
      <c r="AT601" s="214" t="s">
        <v>75</v>
      </c>
      <c r="AU601" s="214" t="s">
        <v>84</v>
      </c>
      <c r="AY601" s="213" t="s">
        <v>147</v>
      </c>
      <c r="BK601" s="215">
        <f>BK602</f>
        <v>0</v>
      </c>
    </row>
    <row r="602" s="2" customFormat="1" ht="33" customHeight="1">
      <c r="A602" s="37"/>
      <c r="B602" s="38"/>
      <c r="C602" s="218" t="s">
        <v>1037</v>
      </c>
      <c r="D602" s="218" t="s">
        <v>149</v>
      </c>
      <c r="E602" s="219" t="s">
        <v>1038</v>
      </c>
      <c r="F602" s="220" t="s">
        <v>1039</v>
      </c>
      <c r="G602" s="221" t="s">
        <v>178</v>
      </c>
      <c r="H602" s="222">
        <v>238.81299999999999</v>
      </c>
      <c r="I602" s="223"/>
      <c r="J602" s="224">
        <f>ROUND(I602*H602,2)</f>
        <v>0</v>
      </c>
      <c r="K602" s="225"/>
      <c r="L602" s="43"/>
      <c r="M602" s="226" t="s">
        <v>1</v>
      </c>
      <c r="N602" s="227" t="s">
        <v>42</v>
      </c>
      <c r="O602" s="90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0" t="s">
        <v>153</v>
      </c>
      <c r="AT602" s="230" t="s">
        <v>149</v>
      </c>
      <c r="AU602" s="230" t="s">
        <v>154</v>
      </c>
      <c r="AY602" s="16" t="s">
        <v>147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6" t="s">
        <v>154</v>
      </c>
      <c r="BK602" s="231">
        <f>ROUND(I602*H602,2)</f>
        <v>0</v>
      </c>
      <c r="BL602" s="16" t="s">
        <v>153</v>
      </c>
      <c r="BM602" s="230" t="s">
        <v>1040</v>
      </c>
    </row>
    <row r="603" s="12" customFormat="1" ht="25.92" customHeight="1">
      <c r="A603" s="12"/>
      <c r="B603" s="202"/>
      <c r="C603" s="203"/>
      <c r="D603" s="204" t="s">
        <v>75</v>
      </c>
      <c r="E603" s="205" t="s">
        <v>1041</v>
      </c>
      <c r="F603" s="205" t="s">
        <v>1042</v>
      </c>
      <c r="G603" s="203"/>
      <c r="H603" s="203"/>
      <c r="I603" s="206"/>
      <c r="J603" s="207">
        <f>BK603</f>
        <v>0</v>
      </c>
      <c r="K603" s="203"/>
      <c r="L603" s="208"/>
      <c r="M603" s="209"/>
      <c r="N603" s="210"/>
      <c r="O603" s="210"/>
      <c r="P603" s="211">
        <f>P604+P611+P687+P726+P729+P742+P751+P807+P823+P908+P936+P952+P967+P973</f>
        <v>0</v>
      </c>
      <c r="Q603" s="210"/>
      <c r="R603" s="211">
        <f>R604+R611+R687+R726+R729+R742+R751+R807+R823+R908+R936+R952+R967+R973</f>
        <v>38.580911210000004</v>
      </c>
      <c r="S603" s="210"/>
      <c r="T603" s="212">
        <f>T604+T611+T687+T726+T729+T742+T751+T807+T823+T908+T936+T952+T967+T973</f>
        <v>74.40542259999998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3" t="s">
        <v>154</v>
      </c>
      <c r="AT603" s="214" t="s">
        <v>75</v>
      </c>
      <c r="AU603" s="214" t="s">
        <v>76</v>
      </c>
      <c r="AY603" s="213" t="s">
        <v>147</v>
      </c>
      <c r="BK603" s="215">
        <f>BK604+BK611+BK687+BK726+BK729+BK742+BK751+BK807+BK823+BK908+BK936+BK952+BK967+BK973</f>
        <v>0</v>
      </c>
    </row>
    <row r="604" s="12" customFormat="1" ht="22.8" customHeight="1">
      <c r="A604" s="12"/>
      <c r="B604" s="202"/>
      <c r="C604" s="203"/>
      <c r="D604" s="204" t="s">
        <v>75</v>
      </c>
      <c r="E604" s="216" t="s">
        <v>1043</v>
      </c>
      <c r="F604" s="216" t="s">
        <v>1044</v>
      </c>
      <c r="G604" s="203"/>
      <c r="H604" s="203"/>
      <c r="I604" s="206"/>
      <c r="J604" s="217">
        <f>BK604</f>
        <v>0</v>
      </c>
      <c r="K604" s="203"/>
      <c r="L604" s="208"/>
      <c r="M604" s="209"/>
      <c r="N604" s="210"/>
      <c r="O604" s="210"/>
      <c r="P604" s="211">
        <f>SUM(P605:P610)</f>
        <v>0</v>
      </c>
      <c r="Q604" s="210"/>
      <c r="R604" s="211">
        <f>SUM(R605:R610)</f>
        <v>1.4931874999999999</v>
      </c>
      <c r="S604" s="210"/>
      <c r="T604" s="212">
        <f>SUM(T605:T610)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3" t="s">
        <v>154</v>
      </c>
      <c r="AT604" s="214" t="s">
        <v>75</v>
      </c>
      <c r="AU604" s="214" t="s">
        <v>84</v>
      </c>
      <c r="AY604" s="213" t="s">
        <v>147</v>
      </c>
      <c r="BK604" s="215">
        <f>SUM(BK605:BK610)</f>
        <v>0</v>
      </c>
    </row>
    <row r="605" s="2" customFormat="1" ht="24.15" customHeight="1">
      <c r="A605" s="37"/>
      <c r="B605" s="38"/>
      <c r="C605" s="218" t="s">
        <v>1045</v>
      </c>
      <c r="D605" s="218" t="s">
        <v>149</v>
      </c>
      <c r="E605" s="219" t="s">
        <v>1046</v>
      </c>
      <c r="F605" s="220" t="s">
        <v>1047</v>
      </c>
      <c r="G605" s="221" t="s">
        <v>152</v>
      </c>
      <c r="H605" s="222">
        <v>360.45999999999998</v>
      </c>
      <c r="I605" s="223"/>
      <c r="J605" s="224">
        <f>ROUND(I605*H605,2)</f>
        <v>0</v>
      </c>
      <c r="K605" s="225"/>
      <c r="L605" s="43"/>
      <c r="M605" s="226" t="s">
        <v>1</v>
      </c>
      <c r="N605" s="227" t="s">
        <v>42</v>
      </c>
      <c r="O605" s="90"/>
      <c r="P605" s="228">
        <f>O605*H605</f>
        <v>0</v>
      </c>
      <c r="Q605" s="228">
        <v>0.0035000000000000001</v>
      </c>
      <c r="R605" s="228">
        <f>Q605*H605</f>
        <v>1.2616099999999999</v>
      </c>
      <c r="S605" s="228">
        <v>0</v>
      </c>
      <c r="T605" s="229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230" t="s">
        <v>235</v>
      </c>
      <c r="AT605" s="230" t="s">
        <v>149</v>
      </c>
      <c r="AU605" s="230" t="s">
        <v>154</v>
      </c>
      <c r="AY605" s="16" t="s">
        <v>147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6" t="s">
        <v>154</v>
      </c>
      <c r="BK605" s="231">
        <f>ROUND(I605*H605,2)</f>
        <v>0</v>
      </c>
      <c r="BL605" s="16" t="s">
        <v>235</v>
      </c>
      <c r="BM605" s="230" t="s">
        <v>1048</v>
      </c>
    </row>
    <row r="606" s="13" customFormat="1">
      <c r="A606" s="13"/>
      <c r="B606" s="232"/>
      <c r="C606" s="233"/>
      <c r="D606" s="234" t="s">
        <v>156</v>
      </c>
      <c r="E606" s="235" t="s">
        <v>1</v>
      </c>
      <c r="F606" s="236" t="s">
        <v>685</v>
      </c>
      <c r="G606" s="233"/>
      <c r="H606" s="237">
        <v>352.63999999999999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156</v>
      </c>
      <c r="AU606" s="243" t="s">
        <v>154</v>
      </c>
      <c r="AV606" s="13" t="s">
        <v>154</v>
      </c>
      <c r="AW606" s="13" t="s">
        <v>31</v>
      </c>
      <c r="AX606" s="13" t="s">
        <v>76</v>
      </c>
      <c r="AY606" s="243" t="s">
        <v>147</v>
      </c>
    </row>
    <row r="607" s="13" customFormat="1">
      <c r="A607" s="13"/>
      <c r="B607" s="232"/>
      <c r="C607" s="233"/>
      <c r="D607" s="234" t="s">
        <v>156</v>
      </c>
      <c r="E607" s="235" t="s">
        <v>1</v>
      </c>
      <c r="F607" s="236" t="s">
        <v>686</v>
      </c>
      <c r="G607" s="233"/>
      <c r="H607" s="237">
        <v>7.8200000000000003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156</v>
      </c>
      <c r="AU607" s="243" t="s">
        <v>154</v>
      </c>
      <c r="AV607" s="13" t="s">
        <v>154</v>
      </c>
      <c r="AW607" s="13" t="s">
        <v>31</v>
      </c>
      <c r="AX607" s="13" t="s">
        <v>76</v>
      </c>
      <c r="AY607" s="243" t="s">
        <v>147</v>
      </c>
    </row>
    <row r="608" s="2" customFormat="1" ht="24.15" customHeight="1">
      <c r="A608" s="37"/>
      <c r="B608" s="38"/>
      <c r="C608" s="218" t="s">
        <v>1049</v>
      </c>
      <c r="D608" s="218" t="s">
        <v>149</v>
      </c>
      <c r="E608" s="219" t="s">
        <v>1050</v>
      </c>
      <c r="F608" s="220" t="s">
        <v>1051</v>
      </c>
      <c r="G608" s="221" t="s">
        <v>152</v>
      </c>
      <c r="H608" s="222">
        <v>66.165000000000006</v>
      </c>
      <c r="I608" s="223"/>
      <c r="J608" s="224">
        <f>ROUND(I608*H608,2)</f>
        <v>0</v>
      </c>
      <c r="K608" s="225"/>
      <c r="L608" s="43"/>
      <c r="M608" s="226" t="s">
        <v>1</v>
      </c>
      <c r="N608" s="227" t="s">
        <v>42</v>
      </c>
      <c r="O608" s="90"/>
      <c r="P608" s="228">
        <f>O608*H608</f>
        <v>0</v>
      </c>
      <c r="Q608" s="228">
        <v>0.0035000000000000001</v>
      </c>
      <c r="R608" s="228">
        <f>Q608*H608</f>
        <v>0.23157750000000002</v>
      </c>
      <c r="S608" s="228">
        <v>0</v>
      </c>
      <c r="T608" s="229">
        <f>S608*H608</f>
        <v>0</v>
      </c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R608" s="230" t="s">
        <v>235</v>
      </c>
      <c r="AT608" s="230" t="s">
        <v>149</v>
      </c>
      <c r="AU608" s="230" t="s">
        <v>154</v>
      </c>
      <c r="AY608" s="16" t="s">
        <v>147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6" t="s">
        <v>154</v>
      </c>
      <c r="BK608" s="231">
        <f>ROUND(I608*H608,2)</f>
        <v>0</v>
      </c>
      <c r="BL608" s="16" t="s">
        <v>235</v>
      </c>
      <c r="BM608" s="230" t="s">
        <v>1052</v>
      </c>
    </row>
    <row r="609" s="13" customFormat="1">
      <c r="A609" s="13"/>
      <c r="B609" s="232"/>
      <c r="C609" s="233"/>
      <c r="D609" s="234" t="s">
        <v>156</v>
      </c>
      <c r="E609" s="235" t="s">
        <v>1</v>
      </c>
      <c r="F609" s="236" t="s">
        <v>431</v>
      </c>
      <c r="G609" s="233"/>
      <c r="H609" s="237">
        <v>66.165000000000006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156</v>
      </c>
      <c r="AU609" s="243" t="s">
        <v>154</v>
      </c>
      <c r="AV609" s="13" t="s">
        <v>154</v>
      </c>
      <c r="AW609" s="13" t="s">
        <v>31</v>
      </c>
      <c r="AX609" s="13" t="s">
        <v>76</v>
      </c>
      <c r="AY609" s="243" t="s">
        <v>147</v>
      </c>
    </row>
    <row r="610" s="2" customFormat="1" ht="33" customHeight="1">
      <c r="A610" s="37"/>
      <c r="B610" s="38"/>
      <c r="C610" s="218" t="s">
        <v>1053</v>
      </c>
      <c r="D610" s="218" t="s">
        <v>149</v>
      </c>
      <c r="E610" s="219" t="s">
        <v>1054</v>
      </c>
      <c r="F610" s="220" t="s">
        <v>1055</v>
      </c>
      <c r="G610" s="221" t="s">
        <v>178</v>
      </c>
      <c r="H610" s="222">
        <v>1.4930000000000001</v>
      </c>
      <c r="I610" s="223"/>
      <c r="J610" s="224">
        <f>ROUND(I610*H610,2)</f>
        <v>0</v>
      </c>
      <c r="K610" s="225"/>
      <c r="L610" s="43"/>
      <c r="M610" s="226" t="s">
        <v>1</v>
      </c>
      <c r="N610" s="227" t="s">
        <v>42</v>
      </c>
      <c r="O610" s="90"/>
      <c r="P610" s="228">
        <f>O610*H610</f>
        <v>0</v>
      </c>
      <c r="Q610" s="228">
        <v>0</v>
      </c>
      <c r="R610" s="228">
        <f>Q610*H610</f>
        <v>0</v>
      </c>
      <c r="S610" s="228">
        <v>0</v>
      </c>
      <c r="T610" s="229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30" t="s">
        <v>235</v>
      </c>
      <c r="AT610" s="230" t="s">
        <v>149</v>
      </c>
      <c r="AU610" s="230" t="s">
        <v>154</v>
      </c>
      <c r="AY610" s="16" t="s">
        <v>147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6" t="s">
        <v>154</v>
      </c>
      <c r="BK610" s="231">
        <f>ROUND(I610*H610,2)</f>
        <v>0</v>
      </c>
      <c r="BL610" s="16" t="s">
        <v>235</v>
      </c>
      <c r="BM610" s="230" t="s">
        <v>1056</v>
      </c>
    </row>
    <row r="611" s="12" customFormat="1" ht="22.8" customHeight="1">
      <c r="A611" s="12"/>
      <c r="B611" s="202"/>
      <c r="C611" s="203"/>
      <c r="D611" s="204" t="s">
        <v>75</v>
      </c>
      <c r="E611" s="216" t="s">
        <v>1057</v>
      </c>
      <c r="F611" s="216" t="s">
        <v>1058</v>
      </c>
      <c r="G611" s="203"/>
      <c r="H611" s="203"/>
      <c r="I611" s="206"/>
      <c r="J611" s="217">
        <f>BK611</f>
        <v>0</v>
      </c>
      <c r="K611" s="203"/>
      <c r="L611" s="208"/>
      <c r="M611" s="209"/>
      <c r="N611" s="210"/>
      <c r="O611" s="210"/>
      <c r="P611" s="211">
        <f>SUM(P612:P686)</f>
        <v>0</v>
      </c>
      <c r="Q611" s="210"/>
      <c r="R611" s="211">
        <f>SUM(R612:R686)</f>
        <v>9.4178453199999996</v>
      </c>
      <c r="S611" s="210"/>
      <c r="T611" s="212">
        <f>SUM(T612:T686)</f>
        <v>1.5636197199999999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13" t="s">
        <v>154</v>
      </c>
      <c r="AT611" s="214" t="s">
        <v>75</v>
      </c>
      <c r="AU611" s="214" t="s">
        <v>84</v>
      </c>
      <c r="AY611" s="213" t="s">
        <v>147</v>
      </c>
      <c r="BK611" s="215">
        <f>SUM(BK612:BK686)</f>
        <v>0</v>
      </c>
    </row>
    <row r="612" s="2" customFormat="1" ht="24.15" customHeight="1">
      <c r="A612" s="37"/>
      <c r="B612" s="38"/>
      <c r="C612" s="218" t="s">
        <v>1059</v>
      </c>
      <c r="D612" s="218" t="s">
        <v>149</v>
      </c>
      <c r="E612" s="219" t="s">
        <v>1060</v>
      </c>
      <c r="F612" s="220" t="s">
        <v>1061</v>
      </c>
      <c r="G612" s="221" t="s">
        <v>330</v>
      </c>
      <c r="H612" s="222">
        <v>32</v>
      </c>
      <c r="I612" s="223"/>
      <c r="J612" s="224">
        <f>ROUND(I612*H612,2)</f>
        <v>0</v>
      </c>
      <c r="K612" s="225"/>
      <c r="L612" s="43"/>
      <c r="M612" s="226" t="s">
        <v>1</v>
      </c>
      <c r="N612" s="227" t="s">
        <v>42</v>
      </c>
      <c r="O612" s="90"/>
      <c r="P612" s="228">
        <f>O612*H612</f>
        <v>0</v>
      </c>
      <c r="Q612" s="228">
        <v>0</v>
      </c>
      <c r="R612" s="228">
        <f>Q612*H612</f>
        <v>0</v>
      </c>
      <c r="S612" s="228">
        <v>0.00029999999999999997</v>
      </c>
      <c r="T612" s="229">
        <f>S612*H612</f>
        <v>0.0095999999999999992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30" t="s">
        <v>235</v>
      </c>
      <c r="AT612" s="230" t="s">
        <v>149</v>
      </c>
      <c r="AU612" s="230" t="s">
        <v>154</v>
      </c>
      <c r="AY612" s="16" t="s">
        <v>147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6" t="s">
        <v>154</v>
      </c>
      <c r="BK612" s="231">
        <f>ROUND(I612*H612,2)</f>
        <v>0</v>
      </c>
      <c r="BL612" s="16" t="s">
        <v>235</v>
      </c>
      <c r="BM612" s="230" t="s">
        <v>1062</v>
      </c>
    </row>
    <row r="613" s="13" customFormat="1">
      <c r="A613" s="13"/>
      <c r="B613" s="232"/>
      <c r="C613" s="233"/>
      <c r="D613" s="234" t="s">
        <v>156</v>
      </c>
      <c r="E613" s="235" t="s">
        <v>1</v>
      </c>
      <c r="F613" s="236" t="s">
        <v>1063</v>
      </c>
      <c r="G613" s="233"/>
      <c r="H613" s="237">
        <v>8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156</v>
      </c>
      <c r="AU613" s="243" t="s">
        <v>154</v>
      </c>
      <c r="AV613" s="13" t="s">
        <v>154</v>
      </c>
      <c r="AW613" s="13" t="s">
        <v>31</v>
      </c>
      <c r="AX613" s="13" t="s">
        <v>76</v>
      </c>
      <c r="AY613" s="243" t="s">
        <v>147</v>
      </c>
    </row>
    <row r="614" s="13" customFormat="1">
      <c r="A614" s="13"/>
      <c r="B614" s="232"/>
      <c r="C614" s="233"/>
      <c r="D614" s="234" t="s">
        <v>156</v>
      </c>
      <c r="E614" s="235" t="s">
        <v>1</v>
      </c>
      <c r="F614" s="236" t="s">
        <v>1064</v>
      </c>
      <c r="G614" s="233"/>
      <c r="H614" s="237">
        <v>24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156</v>
      </c>
      <c r="AU614" s="243" t="s">
        <v>154</v>
      </c>
      <c r="AV614" s="13" t="s">
        <v>154</v>
      </c>
      <c r="AW614" s="13" t="s">
        <v>31</v>
      </c>
      <c r="AX614" s="13" t="s">
        <v>76</v>
      </c>
      <c r="AY614" s="243" t="s">
        <v>147</v>
      </c>
    </row>
    <row r="615" s="2" customFormat="1" ht="24.15" customHeight="1">
      <c r="A615" s="37"/>
      <c r="B615" s="38"/>
      <c r="C615" s="218" t="s">
        <v>1065</v>
      </c>
      <c r="D615" s="218" t="s">
        <v>149</v>
      </c>
      <c r="E615" s="219" t="s">
        <v>1066</v>
      </c>
      <c r="F615" s="220" t="s">
        <v>1067</v>
      </c>
      <c r="G615" s="221" t="s">
        <v>152</v>
      </c>
      <c r="H615" s="222">
        <v>755.26599999999996</v>
      </c>
      <c r="I615" s="223"/>
      <c r="J615" s="224">
        <f>ROUND(I615*H615,2)</f>
        <v>0</v>
      </c>
      <c r="K615" s="225"/>
      <c r="L615" s="43"/>
      <c r="M615" s="226" t="s">
        <v>1</v>
      </c>
      <c r="N615" s="227" t="s">
        <v>42</v>
      </c>
      <c r="O615" s="90"/>
      <c r="P615" s="228">
        <f>O615*H615</f>
        <v>0</v>
      </c>
      <c r="Q615" s="228">
        <v>0</v>
      </c>
      <c r="R615" s="228">
        <f>Q615*H615</f>
        <v>0</v>
      </c>
      <c r="S615" s="228">
        <v>0</v>
      </c>
      <c r="T615" s="229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30" t="s">
        <v>235</v>
      </c>
      <c r="AT615" s="230" t="s">
        <v>149</v>
      </c>
      <c r="AU615" s="230" t="s">
        <v>154</v>
      </c>
      <c r="AY615" s="16" t="s">
        <v>147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6" t="s">
        <v>154</v>
      </c>
      <c r="BK615" s="231">
        <f>ROUND(I615*H615,2)</f>
        <v>0</v>
      </c>
      <c r="BL615" s="16" t="s">
        <v>235</v>
      </c>
      <c r="BM615" s="230" t="s">
        <v>1068</v>
      </c>
    </row>
    <row r="616" s="13" customFormat="1">
      <c r="A616" s="13"/>
      <c r="B616" s="232"/>
      <c r="C616" s="233"/>
      <c r="D616" s="234" t="s">
        <v>156</v>
      </c>
      <c r="E616" s="235" t="s">
        <v>1</v>
      </c>
      <c r="F616" s="236" t="s">
        <v>1069</v>
      </c>
      <c r="G616" s="233"/>
      <c r="H616" s="237">
        <v>139.47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156</v>
      </c>
      <c r="AU616" s="243" t="s">
        <v>154</v>
      </c>
      <c r="AV616" s="13" t="s">
        <v>154</v>
      </c>
      <c r="AW616" s="13" t="s">
        <v>31</v>
      </c>
      <c r="AX616" s="13" t="s">
        <v>76</v>
      </c>
      <c r="AY616" s="243" t="s">
        <v>147</v>
      </c>
    </row>
    <row r="617" s="13" customFormat="1">
      <c r="A617" s="13"/>
      <c r="B617" s="232"/>
      <c r="C617" s="233"/>
      <c r="D617" s="234" t="s">
        <v>156</v>
      </c>
      <c r="E617" s="235" t="s">
        <v>1</v>
      </c>
      <c r="F617" s="236" t="s">
        <v>1070</v>
      </c>
      <c r="G617" s="233"/>
      <c r="H617" s="237">
        <v>469.34800000000001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156</v>
      </c>
      <c r="AU617" s="243" t="s">
        <v>154</v>
      </c>
      <c r="AV617" s="13" t="s">
        <v>154</v>
      </c>
      <c r="AW617" s="13" t="s">
        <v>31</v>
      </c>
      <c r="AX617" s="13" t="s">
        <v>76</v>
      </c>
      <c r="AY617" s="243" t="s">
        <v>147</v>
      </c>
    </row>
    <row r="618" s="13" customFormat="1">
      <c r="A618" s="13"/>
      <c r="B618" s="232"/>
      <c r="C618" s="233"/>
      <c r="D618" s="234" t="s">
        <v>156</v>
      </c>
      <c r="E618" s="235" t="s">
        <v>1</v>
      </c>
      <c r="F618" s="236" t="s">
        <v>1071</v>
      </c>
      <c r="G618" s="233"/>
      <c r="H618" s="237">
        <v>98.981999999999999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156</v>
      </c>
      <c r="AU618" s="243" t="s">
        <v>154</v>
      </c>
      <c r="AV618" s="13" t="s">
        <v>154</v>
      </c>
      <c r="AW618" s="13" t="s">
        <v>31</v>
      </c>
      <c r="AX618" s="13" t="s">
        <v>76</v>
      </c>
      <c r="AY618" s="243" t="s">
        <v>147</v>
      </c>
    </row>
    <row r="619" s="14" customFormat="1">
      <c r="A619" s="14"/>
      <c r="B619" s="255"/>
      <c r="C619" s="256"/>
      <c r="D619" s="234" t="s">
        <v>156</v>
      </c>
      <c r="E619" s="257" t="s">
        <v>1</v>
      </c>
      <c r="F619" s="258" t="s">
        <v>1072</v>
      </c>
      <c r="G619" s="256"/>
      <c r="H619" s="257" t="s">
        <v>1</v>
      </c>
      <c r="I619" s="259"/>
      <c r="J619" s="256"/>
      <c r="K619" s="256"/>
      <c r="L619" s="260"/>
      <c r="M619" s="261"/>
      <c r="N619" s="262"/>
      <c r="O619" s="262"/>
      <c r="P619" s="262"/>
      <c r="Q619" s="262"/>
      <c r="R619" s="262"/>
      <c r="S619" s="262"/>
      <c r="T619" s="26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4" t="s">
        <v>156</v>
      </c>
      <c r="AU619" s="264" t="s">
        <v>154</v>
      </c>
      <c r="AV619" s="14" t="s">
        <v>84</v>
      </c>
      <c r="AW619" s="14" t="s">
        <v>31</v>
      </c>
      <c r="AX619" s="14" t="s">
        <v>76</v>
      </c>
      <c r="AY619" s="264" t="s">
        <v>147</v>
      </c>
    </row>
    <row r="620" s="13" customFormat="1">
      <c r="A620" s="13"/>
      <c r="B620" s="232"/>
      <c r="C620" s="233"/>
      <c r="D620" s="234" t="s">
        <v>156</v>
      </c>
      <c r="E620" s="235" t="s">
        <v>1</v>
      </c>
      <c r="F620" s="236" t="s">
        <v>1073</v>
      </c>
      <c r="G620" s="233"/>
      <c r="H620" s="237">
        <v>10.545999999999999</v>
      </c>
      <c r="I620" s="238"/>
      <c r="J620" s="233"/>
      <c r="K620" s="233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156</v>
      </c>
      <c r="AU620" s="243" t="s">
        <v>154</v>
      </c>
      <c r="AV620" s="13" t="s">
        <v>154</v>
      </c>
      <c r="AW620" s="13" t="s">
        <v>31</v>
      </c>
      <c r="AX620" s="13" t="s">
        <v>76</v>
      </c>
      <c r="AY620" s="243" t="s">
        <v>147</v>
      </c>
    </row>
    <row r="621" s="13" customFormat="1">
      <c r="A621" s="13"/>
      <c r="B621" s="232"/>
      <c r="C621" s="233"/>
      <c r="D621" s="234" t="s">
        <v>156</v>
      </c>
      <c r="E621" s="235" t="s">
        <v>1</v>
      </c>
      <c r="F621" s="236" t="s">
        <v>1074</v>
      </c>
      <c r="G621" s="233"/>
      <c r="H621" s="237">
        <v>33.68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156</v>
      </c>
      <c r="AU621" s="243" t="s">
        <v>154</v>
      </c>
      <c r="AV621" s="13" t="s">
        <v>154</v>
      </c>
      <c r="AW621" s="13" t="s">
        <v>31</v>
      </c>
      <c r="AX621" s="13" t="s">
        <v>76</v>
      </c>
      <c r="AY621" s="243" t="s">
        <v>147</v>
      </c>
    </row>
    <row r="622" s="13" customFormat="1">
      <c r="A622" s="13"/>
      <c r="B622" s="232"/>
      <c r="C622" s="233"/>
      <c r="D622" s="234" t="s">
        <v>156</v>
      </c>
      <c r="E622" s="235" t="s">
        <v>1</v>
      </c>
      <c r="F622" s="236" t="s">
        <v>1075</v>
      </c>
      <c r="G622" s="233"/>
      <c r="H622" s="237">
        <v>3.2400000000000002</v>
      </c>
      <c r="I622" s="238"/>
      <c r="J622" s="233"/>
      <c r="K622" s="233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156</v>
      </c>
      <c r="AU622" s="243" t="s">
        <v>154</v>
      </c>
      <c r="AV622" s="13" t="s">
        <v>154</v>
      </c>
      <c r="AW622" s="13" t="s">
        <v>31</v>
      </c>
      <c r="AX622" s="13" t="s">
        <v>76</v>
      </c>
      <c r="AY622" s="243" t="s">
        <v>147</v>
      </c>
    </row>
    <row r="623" s="2" customFormat="1" ht="16.5" customHeight="1">
      <c r="A623" s="37"/>
      <c r="B623" s="38"/>
      <c r="C623" s="244" t="s">
        <v>1076</v>
      </c>
      <c r="D623" s="244" t="s">
        <v>195</v>
      </c>
      <c r="E623" s="245" t="s">
        <v>1077</v>
      </c>
      <c r="F623" s="246" t="s">
        <v>1078</v>
      </c>
      <c r="G623" s="247" t="s">
        <v>178</v>
      </c>
      <c r="H623" s="248">
        <v>0.24199999999999999</v>
      </c>
      <c r="I623" s="249"/>
      <c r="J623" s="250">
        <f>ROUND(I623*H623,2)</f>
        <v>0</v>
      </c>
      <c r="K623" s="251"/>
      <c r="L623" s="252"/>
      <c r="M623" s="253" t="s">
        <v>1</v>
      </c>
      <c r="N623" s="254" t="s">
        <v>42</v>
      </c>
      <c r="O623" s="90"/>
      <c r="P623" s="228">
        <f>O623*H623</f>
        <v>0</v>
      </c>
      <c r="Q623" s="228">
        <v>1</v>
      </c>
      <c r="R623" s="228">
        <f>Q623*H623</f>
        <v>0.24199999999999999</v>
      </c>
      <c r="S623" s="228">
        <v>0</v>
      </c>
      <c r="T623" s="229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230" t="s">
        <v>323</v>
      </c>
      <c r="AT623" s="230" t="s">
        <v>195</v>
      </c>
      <c r="AU623" s="230" t="s">
        <v>154</v>
      </c>
      <c r="AY623" s="16" t="s">
        <v>147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6" t="s">
        <v>154</v>
      </c>
      <c r="BK623" s="231">
        <f>ROUND(I623*H623,2)</f>
        <v>0</v>
      </c>
      <c r="BL623" s="16" t="s">
        <v>235</v>
      </c>
      <c r="BM623" s="230" t="s">
        <v>1079</v>
      </c>
    </row>
    <row r="624" s="13" customFormat="1">
      <c r="A624" s="13"/>
      <c r="B624" s="232"/>
      <c r="C624" s="233"/>
      <c r="D624" s="234" t="s">
        <v>156</v>
      </c>
      <c r="E624" s="235" t="s">
        <v>1</v>
      </c>
      <c r="F624" s="236" t="s">
        <v>1080</v>
      </c>
      <c r="G624" s="233"/>
      <c r="H624" s="237">
        <v>755.26599999999996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156</v>
      </c>
      <c r="AU624" s="243" t="s">
        <v>154</v>
      </c>
      <c r="AV624" s="13" t="s">
        <v>154</v>
      </c>
      <c r="AW624" s="13" t="s">
        <v>31</v>
      </c>
      <c r="AX624" s="13" t="s">
        <v>84</v>
      </c>
      <c r="AY624" s="243" t="s">
        <v>147</v>
      </c>
    </row>
    <row r="625" s="13" customFormat="1">
      <c r="A625" s="13"/>
      <c r="B625" s="232"/>
      <c r="C625" s="233"/>
      <c r="D625" s="234" t="s">
        <v>156</v>
      </c>
      <c r="E625" s="233"/>
      <c r="F625" s="236" t="s">
        <v>1081</v>
      </c>
      <c r="G625" s="233"/>
      <c r="H625" s="237">
        <v>0.24199999999999999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156</v>
      </c>
      <c r="AU625" s="243" t="s">
        <v>154</v>
      </c>
      <c r="AV625" s="13" t="s">
        <v>154</v>
      </c>
      <c r="AW625" s="13" t="s">
        <v>4</v>
      </c>
      <c r="AX625" s="13" t="s">
        <v>84</v>
      </c>
      <c r="AY625" s="243" t="s">
        <v>147</v>
      </c>
    </row>
    <row r="626" s="2" customFormat="1" ht="24.15" customHeight="1">
      <c r="A626" s="37"/>
      <c r="B626" s="38"/>
      <c r="C626" s="218" t="s">
        <v>1082</v>
      </c>
      <c r="D626" s="218" t="s">
        <v>149</v>
      </c>
      <c r="E626" s="219" t="s">
        <v>1083</v>
      </c>
      <c r="F626" s="220" t="s">
        <v>1084</v>
      </c>
      <c r="G626" s="221" t="s">
        <v>152</v>
      </c>
      <c r="H626" s="222">
        <v>748.24199999999996</v>
      </c>
      <c r="I626" s="223"/>
      <c r="J626" s="224">
        <f>ROUND(I626*H626,2)</f>
        <v>0</v>
      </c>
      <c r="K626" s="225"/>
      <c r="L626" s="43"/>
      <c r="M626" s="226" t="s">
        <v>1</v>
      </c>
      <c r="N626" s="227" t="s">
        <v>42</v>
      </c>
      <c r="O626" s="90"/>
      <c r="P626" s="228">
        <f>O626*H626</f>
        <v>0</v>
      </c>
      <c r="Q626" s="228">
        <v>0</v>
      </c>
      <c r="R626" s="228">
        <f>Q626*H626</f>
        <v>0</v>
      </c>
      <c r="S626" s="228">
        <v>0.00066</v>
      </c>
      <c r="T626" s="229">
        <f>S626*H626</f>
        <v>0.49383971999999998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0" t="s">
        <v>235</v>
      </c>
      <c r="AT626" s="230" t="s">
        <v>149</v>
      </c>
      <c r="AU626" s="230" t="s">
        <v>154</v>
      </c>
      <c r="AY626" s="16" t="s">
        <v>147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6" t="s">
        <v>154</v>
      </c>
      <c r="BK626" s="231">
        <f>ROUND(I626*H626,2)</f>
        <v>0</v>
      </c>
      <c r="BL626" s="16" t="s">
        <v>235</v>
      </c>
      <c r="BM626" s="230" t="s">
        <v>1085</v>
      </c>
    </row>
    <row r="627" s="13" customFormat="1">
      <c r="A627" s="13"/>
      <c r="B627" s="232"/>
      <c r="C627" s="233"/>
      <c r="D627" s="234" t="s">
        <v>156</v>
      </c>
      <c r="E627" s="235" t="s">
        <v>1</v>
      </c>
      <c r="F627" s="236" t="s">
        <v>1086</v>
      </c>
      <c r="G627" s="233"/>
      <c r="H627" s="237">
        <v>148.5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156</v>
      </c>
      <c r="AU627" s="243" t="s">
        <v>154</v>
      </c>
      <c r="AV627" s="13" t="s">
        <v>154</v>
      </c>
      <c r="AW627" s="13" t="s">
        <v>31</v>
      </c>
      <c r="AX627" s="13" t="s">
        <v>76</v>
      </c>
      <c r="AY627" s="243" t="s">
        <v>147</v>
      </c>
    </row>
    <row r="628" s="13" customFormat="1">
      <c r="A628" s="13"/>
      <c r="B628" s="232"/>
      <c r="C628" s="233"/>
      <c r="D628" s="234" t="s">
        <v>156</v>
      </c>
      <c r="E628" s="235" t="s">
        <v>1</v>
      </c>
      <c r="F628" s="236" t="s">
        <v>1087</v>
      </c>
      <c r="G628" s="233"/>
      <c r="H628" s="237">
        <v>500.75999999999999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156</v>
      </c>
      <c r="AU628" s="243" t="s">
        <v>154</v>
      </c>
      <c r="AV628" s="13" t="s">
        <v>154</v>
      </c>
      <c r="AW628" s="13" t="s">
        <v>31</v>
      </c>
      <c r="AX628" s="13" t="s">
        <v>76</v>
      </c>
      <c r="AY628" s="243" t="s">
        <v>147</v>
      </c>
    </row>
    <row r="629" s="13" customFormat="1">
      <c r="A629" s="13"/>
      <c r="B629" s="232"/>
      <c r="C629" s="233"/>
      <c r="D629" s="234" t="s">
        <v>156</v>
      </c>
      <c r="E629" s="235" t="s">
        <v>1</v>
      </c>
      <c r="F629" s="236" t="s">
        <v>1071</v>
      </c>
      <c r="G629" s="233"/>
      <c r="H629" s="237">
        <v>98.981999999999999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156</v>
      </c>
      <c r="AU629" s="243" t="s">
        <v>154</v>
      </c>
      <c r="AV629" s="13" t="s">
        <v>154</v>
      </c>
      <c r="AW629" s="13" t="s">
        <v>31</v>
      </c>
      <c r="AX629" s="13" t="s">
        <v>76</v>
      </c>
      <c r="AY629" s="243" t="s">
        <v>147</v>
      </c>
    </row>
    <row r="630" s="2" customFormat="1" ht="24.15" customHeight="1">
      <c r="A630" s="37"/>
      <c r="B630" s="38"/>
      <c r="C630" s="218" t="s">
        <v>1088</v>
      </c>
      <c r="D630" s="218" t="s">
        <v>149</v>
      </c>
      <c r="E630" s="219" t="s">
        <v>1089</v>
      </c>
      <c r="F630" s="220" t="s">
        <v>1090</v>
      </c>
      <c r="G630" s="221" t="s">
        <v>152</v>
      </c>
      <c r="H630" s="222">
        <v>96.379999999999995</v>
      </c>
      <c r="I630" s="223"/>
      <c r="J630" s="224">
        <f>ROUND(I630*H630,2)</f>
        <v>0</v>
      </c>
      <c r="K630" s="225"/>
      <c r="L630" s="43"/>
      <c r="M630" s="226" t="s">
        <v>1</v>
      </c>
      <c r="N630" s="227" t="s">
        <v>42</v>
      </c>
      <c r="O630" s="90"/>
      <c r="P630" s="228">
        <f>O630*H630</f>
        <v>0</v>
      </c>
      <c r="Q630" s="228">
        <v>0</v>
      </c>
      <c r="R630" s="228">
        <f>Q630*H630</f>
        <v>0</v>
      </c>
      <c r="S630" s="228">
        <v>0.010999999999999999</v>
      </c>
      <c r="T630" s="229">
        <f>S630*H630</f>
        <v>1.0601799999999999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0" t="s">
        <v>235</v>
      </c>
      <c r="AT630" s="230" t="s">
        <v>149</v>
      </c>
      <c r="AU630" s="230" t="s">
        <v>154</v>
      </c>
      <c r="AY630" s="16" t="s">
        <v>147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6" t="s">
        <v>154</v>
      </c>
      <c r="BK630" s="231">
        <f>ROUND(I630*H630,2)</f>
        <v>0</v>
      </c>
      <c r="BL630" s="16" t="s">
        <v>235</v>
      </c>
      <c r="BM630" s="230" t="s">
        <v>1091</v>
      </c>
    </row>
    <row r="631" s="13" customFormat="1">
      <c r="A631" s="13"/>
      <c r="B631" s="232"/>
      <c r="C631" s="233"/>
      <c r="D631" s="234" t="s">
        <v>156</v>
      </c>
      <c r="E631" s="235" t="s">
        <v>1</v>
      </c>
      <c r="F631" s="236" t="s">
        <v>1092</v>
      </c>
      <c r="G631" s="233"/>
      <c r="H631" s="237">
        <v>37.799999999999997</v>
      </c>
      <c r="I631" s="238"/>
      <c r="J631" s="233"/>
      <c r="K631" s="233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156</v>
      </c>
      <c r="AU631" s="243" t="s">
        <v>154</v>
      </c>
      <c r="AV631" s="13" t="s">
        <v>154</v>
      </c>
      <c r="AW631" s="13" t="s">
        <v>31</v>
      </c>
      <c r="AX631" s="13" t="s">
        <v>76</v>
      </c>
      <c r="AY631" s="243" t="s">
        <v>147</v>
      </c>
    </row>
    <row r="632" s="13" customFormat="1">
      <c r="A632" s="13"/>
      <c r="B632" s="232"/>
      <c r="C632" s="233"/>
      <c r="D632" s="234" t="s">
        <v>156</v>
      </c>
      <c r="E632" s="235" t="s">
        <v>1</v>
      </c>
      <c r="F632" s="236" t="s">
        <v>908</v>
      </c>
      <c r="G632" s="233"/>
      <c r="H632" s="237">
        <v>58.579999999999998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156</v>
      </c>
      <c r="AU632" s="243" t="s">
        <v>154</v>
      </c>
      <c r="AV632" s="13" t="s">
        <v>154</v>
      </c>
      <c r="AW632" s="13" t="s">
        <v>31</v>
      </c>
      <c r="AX632" s="13" t="s">
        <v>76</v>
      </c>
      <c r="AY632" s="243" t="s">
        <v>147</v>
      </c>
    </row>
    <row r="633" s="2" customFormat="1" ht="24.15" customHeight="1">
      <c r="A633" s="37"/>
      <c r="B633" s="38"/>
      <c r="C633" s="218" t="s">
        <v>1093</v>
      </c>
      <c r="D633" s="218" t="s">
        <v>149</v>
      </c>
      <c r="E633" s="219" t="s">
        <v>1094</v>
      </c>
      <c r="F633" s="220" t="s">
        <v>1095</v>
      </c>
      <c r="G633" s="221" t="s">
        <v>152</v>
      </c>
      <c r="H633" s="222">
        <v>755.26599999999996</v>
      </c>
      <c r="I633" s="223"/>
      <c r="J633" s="224">
        <f>ROUND(I633*H633,2)</f>
        <v>0</v>
      </c>
      <c r="K633" s="225"/>
      <c r="L633" s="43"/>
      <c r="M633" s="226" t="s">
        <v>1</v>
      </c>
      <c r="N633" s="227" t="s">
        <v>42</v>
      </c>
      <c r="O633" s="90"/>
      <c r="P633" s="228">
        <f>O633*H633</f>
        <v>0</v>
      </c>
      <c r="Q633" s="228">
        <v>0.00088000000000000003</v>
      </c>
      <c r="R633" s="228">
        <f>Q633*H633</f>
        <v>0.66463408000000002</v>
      </c>
      <c r="S633" s="228">
        <v>0</v>
      </c>
      <c r="T633" s="229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30" t="s">
        <v>235</v>
      </c>
      <c r="AT633" s="230" t="s">
        <v>149</v>
      </c>
      <c r="AU633" s="230" t="s">
        <v>154</v>
      </c>
      <c r="AY633" s="16" t="s">
        <v>147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6" t="s">
        <v>154</v>
      </c>
      <c r="BK633" s="231">
        <f>ROUND(I633*H633,2)</f>
        <v>0</v>
      </c>
      <c r="BL633" s="16" t="s">
        <v>235</v>
      </c>
      <c r="BM633" s="230" t="s">
        <v>1096</v>
      </c>
    </row>
    <row r="634" s="13" customFormat="1">
      <c r="A634" s="13"/>
      <c r="B634" s="232"/>
      <c r="C634" s="233"/>
      <c r="D634" s="234" t="s">
        <v>156</v>
      </c>
      <c r="E634" s="235" t="s">
        <v>1</v>
      </c>
      <c r="F634" s="236" t="s">
        <v>1069</v>
      </c>
      <c r="G634" s="233"/>
      <c r="H634" s="237">
        <v>139.47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156</v>
      </c>
      <c r="AU634" s="243" t="s">
        <v>154</v>
      </c>
      <c r="AV634" s="13" t="s">
        <v>154</v>
      </c>
      <c r="AW634" s="13" t="s">
        <v>31</v>
      </c>
      <c r="AX634" s="13" t="s">
        <v>76</v>
      </c>
      <c r="AY634" s="243" t="s">
        <v>147</v>
      </c>
    </row>
    <row r="635" s="13" customFormat="1">
      <c r="A635" s="13"/>
      <c r="B635" s="232"/>
      <c r="C635" s="233"/>
      <c r="D635" s="234" t="s">
        <v>156</v>
      </c>
      <c r="E635" s="235" t="s">
        <v>1</v>
      </c>
      <c r="F635" s="236" t="s">
        <v>1070</v>
      </c>
      <c r="G635" s="233"/>
      <c r="H635" s="237">
        <v>469.34800000000001</v>
      </c>
      <c r="I635" s="238"/>
      <c r="J635" s="233"/>
      <c r="K635" s="233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156</v>
      </c>
      <c r="AU635" s="243" t="s">
        <v>154</v>
      </c>
      <c r="AV635" s="13" t="s">
        <v>154</v>
      </c>
      <c r="AW635" s="13" t="s">
        <v>31</v>
      </c>
      <c r="AX635" s="13" t="s">
        <v>76</v>
      </c>
      <c r="AY635" s="243" t="s">
        <v>147</v>
      </c>
    </row>
    <row r="636" s="13" customFormat="1">
      <c r="A636" s="13"/>
      <c r="B636" s="232"/>
      <c r="C636" s="233"/>
      <c r="D636" s="234" t="s">
        <v>156</v>
      </c>
      <c r="E636" s="235" t="s">
        <v>1</v>
      </c>
      <c r="F636" s="236" t="s">
        <v>1071</v>
      </c>
      <c r="G636" s="233"/>
      <c r="H636" s="237">
        <v>98.981999999999999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156</v>
      </c>
      <c r="AU636" s="243" t="s">
        <v>154</v>
      </c>
      <c r="AV636" s="13" t="s">
        <v>154</v>
      </c>
      <c r="AW636" s="13" t="s">
        <v>31</v>
      </c>
      <c r="AX636" s="13" t="s">
        <v>76</v>
      </c>
      <c r="AY636" s="243" t="s">
        <v>147</v>
      </c>
    </row>
    <row r="637" s="14" customFormat="1">
      <c r="A637" s="14"/>
      <c r="B637" s="255"/>
      <c r="C637" s="256"/>
      <c r="D637" s="234" t="s">
        <v>156</v>
      </c>
      <c r="E637" s="257" t="s">
        <v>1</v>
      </c>
      <c r="F637" s="258" t="s">
        <v>1072</v>
      </c>
      <c r="G637" s="256"/>
      <c r="H637" s="257" t="s">
        <v>1</v>
      </c>
      <c r="I637" s="259"/>
      <c r="J637" s="256"/>
      <c r="K637" s="256"/>
      <c r="L637" s="260"/>
      <c r="M637" s="261"/>
      <c r="N637" s="262"/>
      <c r="O637" s="262"/>
      <c r="P637" s="262"/>
      <c r="Q637" s="262"/>
      <c r="R637" s="262"/>
      <c r="S637" s="262"/>
      <c r="T637" s="26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4" t="s">
        <v>156</v>
      </c>
      <c r="AU637" s="264" t="s">
        <v>154</v>
      </c>
      <c r="AV637" s="14" t="s">
        <v>84</v>
      </c>
      <c r="AW637" s="14" t="s">
        <v>31</v>
      </c>
      <c r="AX637" s="14" t="s">
        <v>76</v>
      </c>
      <c r="AY637" s="264" t="s">
        <v>147</v>
      </c>
    </row>
    <row r="638" s="13" customFormat="1">
      <c r="A638" s="13"/>
      <c r="B638" s="232"/>
      <c r="C638" s="233"/>
      <c r="D638" s="234" t="s">
        <v>156</v>
      </c>
      <c r="E638" s="235" t="s">
        <v>1</v>
      </c>
      <c r="F638" s="236" t="s">
        <v>1073</v>
      </c>
      <c r="G638" s="233"/>
      <c r="H638" s="237">
        <v>10.545999999999999</v>
      </c>
      <c r="I638" s="238"/>
      <c r="J638" s="233"/>
      <c r="K638" s="233"/>
      <c r="L638" s="239"/>
      <c r="M638" s="240"/>
      <c r="N638" s="241"/>
      <c r="O638" s="241"/>
      <c r="P638" s="241"/>
      <c r="Q638" s="241"/>
      <c r="R638" s="241"/>
      <c r="S638" s="241"/>
      <c r="T638" s="24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3" t="s">
        <v>156</v>
      </c>
      <c r="AU638" s="243" t="s">
        <v>154</v>
      </c>
      <c r="AV638" s="13" t="s">
        <v>154</v>
      </c>
      <c r="AW638" s="13" t="s">
        <v>31</v>
      </c>
      <c r="AX638" s="13" t="s">
        <v>76</v>
      </c>
      <c r="AY638" s="243" t="s">
        <v>147</v>
      </c>
    </row>
    <row r="639" s="13" customFormat="1">
      <c r="A639" s="13"/>
      <c r="B639" s="232"/>
      <c r="C639" s="233"/>
      <c r="D639" s="234" t="s">
        <v>156</v>
      </c>
      <c r="E639" s="235" t="s">
        <v>1</v>
      </c>
      <c r="F639" s="236" t="s">
        <v>1074</v>
      </c>
      <c r="G639" s="233"/>
      <c r="H639" s="237">
        <v>33.68</v>
      </c>
      <c r="I639" s="238"/>
      <c r="J639" s="233"/>
      <c r="K639" s="233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156</v>
      </c>
      <c r="AU639" s="243" t="s">
        <v>154</v>
      </c>
      <c r="AV639" s="13" t="s">
        <v>154</v>
      </c>
      <c r="AW639" s="13" t="s">
        <v>31</v>
      </c>
      <c r="AX639" s="13" t="s">
        <v>76</v>
      </c>
      <c r="AY639" s="243" t="s">
        <v>147</v>
      </c>
    </row>
    <row r="640" s="13" customFormat="1">
      <c r="A640" s="13"/>
      <c r="B640" s="232"/>
      <c r="C640" s="233"/>
      <c r="D640" s="234" t="s">
        <v>156</v>
      </c>
      <c r="E640" s="235" t="s">
        <v>1</v>
      </c>
      <c r="F640" s="236" t="s">
        <v>1075</v>
      </c>
      <c r="G640" s="233"/>
      <c r="H640" s="237">
        <v>3.2400000000000002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156</v>
      </c>
      <c r="AU640" s="243" t="s">
        <v>154</v>
      </c>
      <c r="AV640" s="13" t="s">
        <v>154</v>
      </c>
      <c r="AW640" s="13" t="s">
        <v>31</v>
      </c>
      <c r="AX640" s="13" t="s">
        <v>76</v>
      </c>
      <c r="AY640" s="243" t="s">
        <v>147</v>
      </c>
    </row>
    <row r="641" s="2" customFormat="1" ht="49.05" customHeight="1">
      <c r="A641" s="37"/>
      <c r="B641" s="38"/>
      <c r="C641" s="244" t="s">
        <v>1097</v>
      </c>
      <c r="D641" s="244" t="s">
        <v>195</v>
      </c>
      <c r="E641" s="245" t="s">
        <v>1098</v>
      </c>
      <c r="F641" s="246" t="s">
        <v>1099</v>
      </c>
      <c r="G641" s="247" t="s">
        <v>152</v>
      </c>
      <c r="H641" s="248">
        <v>906.31899999999996</v>
      </c>
      <c r="I641" s="249"/>
      <c r="J641" s="250">
        <f>ROUND(I641*H641,2)</f>
        <v>0</v>
      </c>
      <c r="K641" s="251"/>
      <c r="L641" s="252"/>
      <c r="M641" s="253" t="s">
        <v>1</v>
      </c>
      <c r="N641" s="254" t="s">
        <v>42</v>
      </c>
      <c r="O641" s="90"/>
      <c r="P641" s="228">
        <f>O641*H641</f>
        <v>0</v>
      </c>
      <c r="Q641" s="228">
        <v>0.0054000000000000003</v>
      </c>
      <c r="R641" s="228">
        <f>Q641*H641</f>
        <v>4.8941226000000002</v>
      </c>
      <c r="S641" s="228">
        <v>0</v>
      </c>
      <c r="T641" s="229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30" t="s">
        <v>323</v>
      </c>
      <c r="AT641" s="230" t="s">
        <v>195</v>
      </c>
      <c r="AU641" s="230" t="s">
        <v>154</v>
      </c>
      <c r="AY641" s="16" t="s">
        <v>147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6" t="s">
        <v>154</v>
      </c>
      <c r="BK641" s="231">
        <f>ROUND(I641*H641,2)</f>
        <v>0</v>
      </c>
      <c r="BL641" s="16" t="s">
        <v>235</v>
      </c>
      <c r="BM641" s="230" t="s">
        <v>1100</v>
      </c>
    </row>
    <row r="642" s="13" customFormat="1">
      <c r="A642" s="13"/>
      <c r="B642" s="232"/>
      <c r="C642" s="233"/>
      <c r="D642" s="234" t="s">
        <v>156</v>
      </c>
      <c r="E642" s="235" t="s">
        <v>1</v>
      </c>
      <c r="F642" s="236" t="s">
        <v>1080</v>
      </c>
      <c r="G642" s="233"/>
      <c r="H642" s="237">
        <v>755.26599999999996</v>
      </c>
      <c r="I642" s="238"/>
      <c r="J642" s="233"/>
      <c r="K642" s="233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156</v>
      </c>
      <c r="AU642" s="243" t="s">
        <v>154</v>
      </c>
      <c r="AV642" s="13" t="s">
        <v>154</v>
      </c>
      <c r="AW642" s="13" t="s">
        <v>31</v>
      </c>
      <c r="AX642" s="13" t="s">
        <v>84</v>
      </c>
      <c r="AY642" s="243" t="s">
        <v>147</v>
      </c>
    </row>
    <row r="643" s="13" customFormat="1">
      <c r="A643" s="13"/>
      <c r="B643" s="232"/>
      <c r="C643" s="233"/>
      <c r="D643" s="234" t="s">
        <v>156</v>
      </c>
      <c r="E643" s="233"/>
      <c r="F643" s="236" t="s">
        <v>1101</v>
      </c>
      <c r="G643" s="233"/>
      <c r="H643" s="237">
        <v>906.31899999999996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156</v>
      </c>
      <c r="AU643" s="243" t="s">
        <v>154</v>
      </c>
      <c r="AV643" s="13" t="s">
        <v>154</v>
      </c>
      <c r="AW643" s="13" t="s">
        <v>4</v>
      </c>
      <c r="AX643" s="13" t="s">
        <v>84</v>
      </c>
      <c r="AY643" s="243" t="s">
        <v>147</v>
      </c>
    </row>
    <row r="644" s="2" customFormat="1" ht="37.8" customHeight="1">
      <c r="A644" s="37"/>
      <c r="B644" s="38"/>
      <c r="C644" s="218" t="s">
        <v>1102</v>
      </c>
      <c r="D644" s="218" t="s">
        <v>149</v>
      </c>
      <c r="E644" s="219" t="s">
        <v>1103</v>
      </c>
      <c r="F644" s="220" t="s">
        <v>1104</v>
      </c>
      <c r="G644" s="221" t="s">
        <v>215</v>
      </c>
      <c r="H644" s="222">
        <v>181.96000000000001</v>
      </c>
      <c r="I644" s="223"/>
      <c r="J644" s="224">
        <f>ROUND(I644*H644,2)</f>
        <v>0</v>
      </c>
      <c r="K644" s="225"/>
      <c r="L644" s="43"/>
      <c r="M644" s="226" t="s">
        <v>1</v>
      </c>
      <c r="N644" s="227" t="s">
        <v>42</v>
      </c>
      <c r="O644" s="90"/>
      <c r="P644" s="228">
        <f>O644*H644</f>
        <v>0</v>
      </c>
      <c r="Q644" s="228">
        <v>0.00115</v>
      </c>
      <c r="R644" s="228">
        <f>Q644*H644</f>
        <v>0.209254</v>
      </c>
      <c r="S644" s="228">
        <v>0</v>
      </c>
      <c r="T644" s="229">
        <f>S644*H644</f>
        <v>0</v>
      </c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R644" s="230" t="s">
        <v>235</v>
      </c>
      <c r="AT644" s="230" t="s">
        <v>149</v>
      </c>
      <c r="AU644" s="230" t="s">
        <v>154</v>
      </c>
      <c r="AY644" s="16" t="s">
        <v>147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6" t="s">
        <v>154</v>
      </c>
      <c r="BK644" s="231">
        <f>ROUND(I644*H644,2)</f>
        <v>0</v>
      </c>
      <c r="BL644" s="16" t="s">
        <v>235</v>
      </c>
      <c r="BM644" s="230" t="s">
        <v>1105</v>
      </c>
    </row>
    <row r="645" s="13" customFormat="1">
      <c r="A645" s="13"/>
      <c r="B645" s="232"/>
      <c r="C645" s="233"/>
      <c r="D645" s="234" t="s">
        <v>156</v>
      </c>
      <c r="E645" s="235" t="s">
        <v>1</v>
      </c>
      <c r="F645" s="236" t="s">
        <v>1106</v>
      </c>
      <c r="G645" s="233"/>
      <c r="H645" s="237">
        <v>18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156</v>
      </c>
      <c r="AU645" s="243" t="s">
        <v>154</v>
      </c>
      <c r="AV645" s="13" t="s">
        <v>154</v>
      </c>
      <c r="AW645" s="13" t="s">
        <v>31</v>
      </c>
      <c r="AX645" s="13" t="s">
        <v>76</v>
      </c>
      <c r="AY645" s="243" t="s">
        <v>147</v>
      </c>
    </row>
    <row r="646" s="13" customFormat="1">
      <c r="A646" s="13"/>
      <c r="B646" s="232"/>
      <c r="C646" s="233"/>
      <c r="D646" s="234" t="s">
        <v>156</v>
      </c>
      <c r="E646" s="235" t="s">
        <v>1</v>
      </c>
      <c r="F646" s="236" t="s">
        <v>1107</v>
      </c>
      <c r="G646" s="233"/>
      <c r="H646" s="237">
        <v>17</v>
      </c>
      <c r="I646" s="238"/>
      <c r="J646" s="233"/>
      <c r="K646" s="233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156</v>
      </c>
      <c r="AU646" s="243" t="s">
        <v>154</v>
      </c>
      <c r="AV646" s="13" t="s">
        <v>154</v>
      </c>
      <c r="AW646" s="13" t="s">
        <v>31</v>
      </c>
      <c r="AX646" s="13" t="s">
        <v>76</v>
      </c>
      <c r="AY646" s="243" t="s">
        <v>147</v>
      </c>
    </row>
    <row r="647" s="14" customFormat="1">
      <c r="A647" s="14"/>
      <c r="B647" s="255"/>
      <c r="C647" s="256"/>
      <c r="D647" s="234" t="s">
        <v>156</v>
      </c>
      <c r="E647" s="257" t="s">
        <v>1</v>
      </c>
      <c r="F647" s="258" t="s">
        <v>1108</v>
      </c>
      <c r="G647" s="256"/>
      <c r="H647" s="257" t="s">
        <v>1</v>
      </c>
      <c r="I647" s="259"/>
      <c r="J647" s="256"/>
      <c r="K647" s="256"/>
      <c r="L647" s="260"/>
      <c r="M647" s="261"/>
      <c r="N647" s="262"/>
      <c r="O647" s="262"/>
      <c r="P647" s="262"/>
      <c r="Q647" s="262"/>
      <c r="R647" s="262"/>
      <c r="S647" s="262"/>
      <c r="T647" s="26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4" t="s">
        <v>156</v>
      </c>
      <c r="AU647" s="264" t="s">
        <v>154</v>
      </c>
      <c r="AV647" s="14" t="s">
        <v>84</v>
      </c>
      <c r="AW647" s="14" t="s">
        <v>31</v>
      </c>
      <c r="AX647" s="14" t="s">
        <v>76</v>
      </c>
      <c r="AY647" s="264" t="s">
        <v>147</v>
      </c>
    </row>
    <row r="648" s="13" customFormat="1">
      <c r="A648" s="13"/>
      <c r="B648" s="232"/>
      <c r="C648" s="233"/>
      <c r="D648" s="234" t="s">
        <v>156</v>
      </c>
      <c r="E648" s="235" t="s">
        <v>1</v>
      </c>
      <c r="F648" s="236" t="s">
        <v>1109</v>
      </c>
      <c r="G648" s="233"/>
      <c r="H648" s="237">
        <v>48.119999999999997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156</v>
      </c>
      <c r="AU648" s="243" t="s">
        <v>154</v>
      </c>
      <c r="AV648" s="13" t="s">
        <v>154</v>
      </c>
      <c r="AW648" s="13" t="s">
        <v>31</v>
      </c>
      <c r="AX648" s="13" t="s">
        <v>76</v>
      </c>
      <c r="AY648" s="243" t="s">
        <v>147</v>
      </c>
    </row>
    <row r="649" s="13" customFormat="1">
      <c r="A649" s="13"/>
      <c r="B649" s="232"/>
      <c r="C649" s="233"/>
      <c r="D649" s="234" t="s">
        <v>156</v>
      </c>
      <c r="E649" s="235" t="s">
        <v>1</v>
      </c>
      <c r="F649" s="236" t="s">
        <v>1110</v>
      </c>
      <c r="G649" s="233"/>
      <c r="H649" s="237">
        <v>98.840000000000003</v>
      </c>
      <c r="I649" s="238"/>
      <c r="J649" s="233"/>
      <c r="K649" s="233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156</v>
      </c>
      <c r="AU649" s="243" t="s">
        <v>154</v>
      </c>
      <c r="AV649" s="13" t="s">
        <v>154</v>
      </c>
      <c r="AW649" s="13" t="s">
        <v>31</v>
      </c>
      <c r="AX649" s="13" t="s">
        <v>76</v>
      </c>
      <c r="AY649" s="243" t="s">
        <v>147</v>
      </c>
    </row>
    <row r="650" s="2" customFormat="1" ht="37.8" customHeight="1">
      <c r="A650" s="37"/>
      <c r="B650" s="38"/>
      <c r="C650" s="218" t="s">
        <v>1111</v>
      </c>
      <c r="D650" s="218" t="s">
        <v>149</v>
      </c>
      <c r="E650" s="219" t="s">
        <v>1112</v>
      </c>
      <c r="F650" s="220" t="s">
        <v>1113</v>
      </c>
      <c r="G650" s="221" t="s">
        <v>215</v>
      </c>
      <c r="H650" s="222">
        <v>146.96000000000001</v>
      </c>
      <c r="I650" s="223"/>
      <c r="J650" s="224">
        <f>ROUND(I650*H650,2)</f>
        <v>0</v>
      </c>
      <c r="K650" s="225"/>
      <c r="L650" s="43"/>
      <c r="M650" s="226" t="s">
        <v>1</v>
      </c>
      <c r="N650" s="227" t="s">
        <v>42</v>
      </c>
      <c r="O650" s="90"/>
      <c r="P650" s="228">
        <f>O650*H650</f>
        <v>0</v>
      </c>
      <c r="Q650" s="228">
        <v>0.00063000000000000003</v>
      </c>
      <c r="R650" s="228">
        <f>Q650*H650</f>
        <v>0.092584800000000009</v>
      </c>
      <c r="S650" s="228">
        <v>0</v>
      </c>
      <c r="T650" s="229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0" t="s">
        <v>235</v>
      </c>
      <c r="AT650" s="230" t="s">
        <v>149</v>
      </c>
      <c r="AU650" s="230" t="s">
        <v>154</v>
      </c>
      <c r="AY650" s="16" t="s">
        <v>147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6" t="s">
        <v>154</v>
      </c>
      <c r="BK650" s="231">
        <f>ROUND(I650*H650,2)</f>
        <v>0</v>
      </c>
      <c r="BL650" s="16" t="s">
        <v>235</v>
      </c>
      <c r="BM650" s="230" t="s">
        <v>1114</v>
      </c>
    </row>
    <row r="651" s="14" customFormat="1">
      <c r="A651" s="14"/>
      <c r="B651" s="255"/>
      <c r="C651" s="256"/>
      <c r="D651" s="234" t="s">
        <v>156</v>
      </c>
      <c r="E651" s="257" t="s">
        <v>1</v>
      </c>
      <c r="F651" s="258" t="s">
        <v>1115</v>
      </c>
      <c r="G651" s="256"/>
      <c r="H651" s="257" t="s">
        <v>1</v>
      </c>
      <c r="I651" s="259"/>
      <c r="J651" s="256"/>
      <c r="K651" s="256"/>
      <c r="L651" s="260"/>
      <c r="M651" s="261"/>
      <c r="N651" s="262"/>
      <c r="O651" s="262"/>
      <c r="P651" s="262"/>
      <c r="Q651" s="262"/>
      <c r="R651" s="262"/>
      <c r="S651" s="262"/>
      <c r="T651" s="26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4" t="s">
        <v>156</v>
      </c>
      <c r="AU651" s="264" t="s">
        <v>154</v>
      </c>
      <c r="AV651" s="14" t="s">
        <v>84</v>
      </c>
      <c r="AW651" s="14" t="s">
        <v>31</v>
      </c>
      <c r="AX651" s="14" t="s">
        <v>76</v>
      </c>
      <c r="AY651" s="264" t="s">
        <v>147</v>
      </c>
    </row>
    <row r="652" s="13" customFormat="1">
      <c r="A652" s="13"/>
      <c r="B652" s="232"/>
      <c r="C652" s="233"/>
      <c r="D652" s="234" t="s">
        <v>156</v>
      </c>
      <c r="E652" s="235" t="s">
        <v>1</v>
      </c>
      <c r="F652" s="236" t="s">
        <v>1109</v>
      </c>
      <c r="G652" s="233"/>
      <c r="H652" s="237">
        <v>48.119999999999997</v>
      </c>
      <c r="I652" s="238"/>
      <c r="J652" s="233"/>
      <c r="K652" s="233"/>
      <c r="L652" s="239"/>
      <c r="M652" s="240"/>
      <c r="N652" s="241"/>
      <c r="O652" s="241"/>
      <c r="P652" s="241"/>
      <c r="Q652" s="241"/>
      <c r="R652" s="241"/>
      <c r="S652" s="241"/>
      <c r="T652" s="24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3" t="s">
        <v>156</v>
      </c>
      <c r="AU652" s="243" t="s">
        <v>154</v>
      </c>
      <c r="AV652" s="13" t="s">
        <v>154</v>
      </c>
      <c r="AW652" s="13" t="s">
        <v>31</v>
      </c>
      <c r="AX652" s="13" t="s">
        <v>76</v>
      </c>
      <c r="AY652" s="243" t="s">
        <v>147</v>
      </c>
    </row>
    <row r="653" s="13" customFormat="1">
      <c r="A653" s="13"/>
      <c r="B653" s="232"/>
      <c r="C653" s="233"/>
      <c r="D653" s="234" t="s">
        <v>156</v>
      </c>
      <c r="E653" s="235" t="s">
        <v>1</v>
      </c>
      <c r="F653" s="236" t="s">
        <v>1110</v>
      </c>
      <c r="G653" s="233"/>
      <c r="H653" s="237">
        <v>98.840000000000003</v>
      </c>
      <c r="I653" s="238"/>
      <c r="J653" s="233"/>
      <c r="K653" s="233"/>
      <c r="L653" s="239"/>
      <c r="M653" s="240"/>
      <c r="N653" s="241"/>
      <c r="O653" s="241"/>
      <c r="P653" s="241"/>
      <c r="Q653" s="241"/>
      <c r="R653" s="241"/>
      <c r="S653" s="241"/>
      <c r="T653" s="24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3" t="s">
        <v>156</v>
      </c>
      <c r="AU653" s="243" t="s">
        <v>154</v>
      </c>
      <c r="AV653" s="13" t="s">
        <v>154</v>
      </c>
      <c r="AW653" s="13" t="s">
        <v>31</v>
      </c>
      <c r="AX653" s="13" t="s">
        <v>76</v>
      </c>
      <c r="AY653" s="243" t="s">
        <v>147</v>
      </c>
    </row>
    <row r="654" s="2" customFormat="1" ht="37.8" customHeight="1">
      <c r="A654" s="37"/>
      <c r="B654" s="38"/>
      <c r="C654" s="218" t="s">
        <v>1116</v>
      </c>
      <c r="D654" s="218" t="s">
        <v>149</v>
      </c>
      <c r="E654" s="219" t="s">
        <v>1117</v>
      </c>
      <c r="F654" s="220" t="s">
        <v>1118</v>
      </c>
      <c r="G654" s="221" t="s">
        <v>215</v>
      </c>
      <c r="H654" s="222">
        <v>5.2999999999999998</v>
      </c>
      <c r="I654" s="223"/>
      <c r="J654" s="224">
        <f>ROUND(I654*H654,2)</f>
        <v>0</v>
      </c>
      <c r="K654" s="225"/>
      <c r="L654" s="43"/>
      <c r="M654" s="226" t="s">
        <v>1</v>
      </c>
      <c r="N654" s="227" t="s">
        <v>42</v>
      </c>
      <c r="O654" s="90"/>
      <c r="P654" s="228">
        <f>O654*H654</f>
        <v>0</v>
      </c>
      <c r="Q654" s="228">
        <v>0.00172</v>
      </c>
      <c r="R654" s="228">
        <f>Q654*H654</f>
        <v>0.0091159999999999991</v>
      </c>
      <c r="S654" s="228">
        <v>0</v>
      </c>
      <c r="T654" s="229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30" t="s">
        <v>235</v>
      </c>
      <c r="AT654" s="230" t="s">
        <v>149</v>
      </c>
      <c r="AU654" s="230" t="s">
        <v>154</v>
      </c>
      <c r="AY654" s="16" t="s">
        <v>147</v>
      </c>
      <c r="BE654" s="231">
        <f>IF(N654="základní",J654,0)</f>
        <v>0</v>
      </c>
      <c r="BF654" s="231">
        <f>IF(N654="snížená",J654,0)</f>
        <v>0</v>
      </c>
      <c r="BG654" s="231">
        <f>IF(N654="zákl. přenesená",J654,0)</f>
        <v>0</v>
      </c>
      <c r="BH654" s="231">
        <f>IF(N654="sníž. přenesená",J654,0)</f>
        <v>0</v>
      </c>
      <c r="BI654" s="231">
        <f>IF(N654="nulová",J654,0)</f>
        <v>0</v>
      </c>
      <c r="BJ654" s="16" t="s">
        <v>154</v>
      </c>
      <c r="BK654" s="231">
        <f>ROUND(I654*H654,2)</f>
        <v>0</v>
      </c>
      <c r="BL654" s="16" t="s">
        <v>235</v>
      </c>
      <c r="BM654" s="230" t="s">
        <v>1119</v>
      </c>
    </row>
    <row r="655" s="13" customFormat="1">
      <c r="A655" s="13"/>
      <c r="B655" s="232"/>
      <c r="C655" s="233"/>
      <c r="D655" s="234" t="s">
        <v>156</v>
      </c>
      <c r="E655" s="235" t="s">
        <v>1</v>
      </c>
      <c r="F655" s="236" t="s">
        <v>1120</v>
      </c>
      <c r="G655" s="233"/>
      <c r="H655" s="237">
        <v>5.2999999999999998</v>
      </c>
      <c r="I655" s="238"/>
      <c r="J655" s="233"/>
      <c r="K655" s="233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156</v>
      </c>
      <c r="AU655" s="243" t="s">
        <v>154</v>
      </c>
      <c r="AV655" s="13" t="s">
        <v>154</v>
      </c>
      <c r="AW655" s="13" t="s">
        <v>31</v>
      </c>
      <c r="AX655" s="13" t="s">
        <v>76</v>
      </c>
      <c r="AY655" s="243" t="s">
        <v>147</v>
      </c>
    </row>
    <row r="656" s="2" customFormat="1" ht="37.8" customHeight="1">
      <c r="A656" s="37"/>
      <c r="B656" s="38"/>
      <c r="C656" s="218" t="s">
        <v>1121</v>
      </c>
      <c r="D656" s="218" t="s">
        <v>149</v>
      </c>
      <c r="E656" s="219" t="s">
        <v>1122</v>
      </c>
      <c r="F656" s="220" t="s">
        <v>1123</v>
      </c>
      <c r="G656" s="221" t="s">
        <v>215</v>
      </c>
      <c r="H656" s="222">
        <v>24</v>
      </c>
      <c r="I656" s="223"/>
      <c r="J656" s="224">
        <f>ROUND(I656*H656,2)</f>
        <v>0</v>
      </c>
      <c r="K656" s="225"/>
      <c r="L656" s="43"/>
      <c r="M656" s="226" t="s">
        <v>1</v>
      </c>
      <c r="N656" s="227" t="s">
        <v>42</v>
      </c>
      <c r="O656" s="90"/>
      <c r="P656" s="228">
        <f>O656*H656</f>
        <v>0</v>
      </c>
      <c r="Q656" s="228">
        <v>0.0028600000000000001</v>
      </c>
      <c r="R656" s="228">
        <f>Q656*H656</f>
        <v>0.068640000000000007</v>
      </c>
      <c r="S656" s="228">
        <v>0</v>
      </c>
      <c r="T656" s="229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30" t="s">
        <v>235</v>
      </c>
      <c r="AT656" s="230" t="s">
        <v>149</v>
      </c>
      <c r="AU656" s="230" t="s">
        <v>154</v>
      </c>
      <c r="AY656" s="16" t="s">
        <v>147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6" t="s">
        <v>154</v>
      </c>
      <c r="BK656" s="231">
        <f>ROUND(I656*H656,2)</f>
        <v>0</v>
      </c>
      <c r="BL656" s="16" t="s">
        <v>235</v>
      </c>
      <c r="BM656" s="230" t="s">
        <v>1124</v>
      </c>
    </row>
    <row r="657" s="13" customFormat="1">
      <c r="A657" s="13"/>
      <c r="B657" s="232"/>
      <c r="C657" s="233"/>
      <c r="D657" s="234" t="s">
        <v>156</v>
      </c>
      <c r="E657" s="235" t="s">
        <v>1</v>
      </c>
      <c r="F657" s="236" t="s">
        <v>1125</v>
      </c>
      <c r="G657" s="233"/>
      <c r="H657" s="237">
        <v>24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156</v>
      </c>
      <c r="AU657" s="243" t="s">
        <v>154</v>
      </c>
      <c r="AV657" s="13" t="s">
        <v>154</v>
      </c>
      <c r="AW657" s="13" t="s">
        <v>31</v>
      </c>
      <c r="AX657" s="13" t="s">
        <v>76</v>
      </c>
      <c r="AY657" s="243" t="s">
        <v>147</v>
      </c>
    </row>
    <row r="658" s="2" customFormat="1" ht="33" customHeight="1">
      <c r="A658" s="37"/>
      <c r="B658" s="38"/>
      <c r="C658" s="218" t="s">
        <v>1126</v>
      </c>
      <c r="D658" s="218" t="s">
        <v>149</v>
      </c>
      <c r="E658" s="219" t="s">
        <v>1127</v>
      </c>
      <c r="F658" s="220" t="s">
        <v>1128</v>
      </c>
      <c r="G658" s="221" t="s">
        <v>215</v>
      </c>
      <c r="H658" s="222">
        <v>2.7999999999999998</v>
      </c>
      <c r="I658" s="223"/>
      <c r="J658" s="224">
        <f>ROUND(I658*H658,2)</f>
        <v>0</v>
      </c>
      <c r="K658" s="225"/>
      <c r="L658" s="43"/>
      <c r="M658" s="226" t="s">
        <v>1</v>
      </c>
      <c r="N658" s="227" t="s">
        <v>42</v>
      </c>
      <c r="O658" s="90"/>
      <c r="P658" s="228">
        <f>O658*H658</f>
        <v>0</v>
      </c>
      <c r="Q658" s="228">
        <v>0.0015299999999999999</v>
      </c>
      <c r="R658" s="228">
        <f>Q658*H658</f>
        <v>0.0042839999999999996</v>
      </c>
      <c r="S658" s="228">
        <v>0</v>
      </c>
      <c r="T658" s="229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230" t="s">
        <v>235</v>
      </c>
      <c r="AT658" s="230" t="s">
        <v>149</v>
      </c>
      <c r="AU658" s="230" t="s">
        <v>154</v>
      </c>
      <c r="AY658" s="16" t="s">
        <v>147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6" t="s">
        <v>154</v>
      </c>
      <c r="BK658" s="231">
        <f>ROUND(I658*H658,2)</f>
        <v>0</v>
      </c>
      <c r="BL658" s="16" t="s">
        <v>235</v>
      </c>
      <c r="BM658" s="230" t="s">
        <v>1129</v>
      </c>
    </row>
    <row r="659" s="13" customFormat="1">
      <c r="A659" s="13"/>
      <c r="B659" s="232"/>
      <c r="C659" s="233"/>
      <c r="D659" s="234" t="s">
        <v>156</v>
      </c>
      <c r="E659" s="235" t="s">
        <v>1</v>
      </c>
      <c r="F659" s="236" t="s">
        <v>1130</v>
      </c>
      <c r="G659" s="233"/>
      <c r="H659" s="237">
        <v>2.7999999999999998</v>
      </c>
      <c r="I659" s="238"/>
      <c r="J659" s="233"/>
      <c r="K659" s="233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156</v>
      </c>
      <c r="AU659" s="243" t="s">
        <v>154</v>
      </c>
      <c r="AV659" s="13" t="s">
        <v>154</v>
      </c>
      <c r="AW659" s="13" t="s">
        <v>31</v>
      </c>
      <c r="AX659" s="13" t="s">
        <v>76</v>
      </c>
      <c r="AY659" s="243" t="s">
        <v>147</v>
      </c>
    </row>
    <row r="660" s="2" customFormat="1" ht="33" customHeight="1">
      <c r="A660" s="37"/>
      <c r="B660" s="38"/>
      <c r="C660" s="218" t="s">
        <v>1131</v>
      </c>
      <c r="D660" s="218" t="s">
        <v>149</v>
      </c>
      <c r="E660" s="219" t="s">
        <v>1132</v>
      </c>
      <c r="F660" s="220" t="s">
        <v>1133</v>
      </c>
      <c r="G660" s="221" t="s">
        <v>215</v>
      </c>
      <c r="H660" s="222">
        <v>35</v>
      </c>
      <c r="I660" s="223"/>
      <c r="J660" s="224">
        <f>ROUND(I660*H660,2)</f>
        <v>0</v>
      </c>
      <c r="K660" s="225"/>
      <c r="L660" s="43"/>
      <c r="M660" s="226" t="s">
        <v>1</v>
      </c>
      <c r="N660" s="227" t="s">
        <v>42</v>
      </c>
      <c r="O660" s="90"/>
      <c r="P660" s="228">
        <f>O660*H660</f>
        <v>0</v>
      </c>
      <c r="Q660" s="228">
        <v>0.00040000000000000002</v>
      </c>
      <c r="R660" s="228">
        <f>Q660*H660</f>
        <v>0.014</v>
      </c>
      <c r="S660" s="228">
        <v>0</v>
      </c>
      <c r="T660" s="229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30" t="s">
        <v>235</v>
      </c>
      <c r="AT660" s="230" t="s">
        <v>149</v>
      </c>
      <c r="AU660" s="230" t="s">
        <v>154</v>
      </c>
      <c r="AY660" s="16" t="s">
        <v>147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6" t="s">
        <v>154</v>
      </c>
      <c r="BK660" s="231">
        <f>ROUND(I660*H660,2)</f>
        <v>0</v>
      </c>
      <c r="BL660" s="16" t="s">
        <v>235</v>
      </c>
      <c r="BM660" s="230" t="s">
        <v>1134</v>
      </c>
    </row>
    <row r="661" s="13" customFormat="1">
      <c r="A661" s="13"/>
      <c r="B661" s="232"/>
      <c r="C661" s="233"/>
      <c r="D661" s="234" t="s">
        <v>156</v>
      </c>
      <c r="E661" s="235" t="s">
        <v>1</v>
      </c>
      <c r="F661" s="236" t="s">
        <v>1106</v>
      </c>
      <c r="G661" s="233"/>
      <c r="H661" s="237">
        <v>18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156</v>
      </c>
      <c r="AU661" s="243" t="s">
        <v>154</v>
      </c>
      <c r="AV661" s="13" t="s">
        <v>154</v>
      </c>
      <c r="AW661" s="13" t="s">
        <v>31</v>
      </c>
      <c r="AX661" s="13" t="s">
        <v>76</v>
      </c>
      <c r="AY661" s="243" t="s">
        <v>147</v>
      </c>
    </row>
    <row r="662" s="13" customFormat="1">
      <c r="A662" s="13"/>
      <c r="B662" s="232"/>
      <c r="C662" s="233"/>
      <c r="D662" s="234" t="s">
        <v>156</v>
      </c>
      <c r="E662" s="235" t="s">
        <v>1</v>
      </c>
      <c r="F662" s="236" t="s">
        <v>1107</v>
      </c>
      <c r="G662" s="233"/>
      <c r="H662" s="237">
        <v>17</v>
      </c>
      <c r="I662" s="238"/>
      <c r="J662" s="233"/>
      <c r="K662" s="233"/>
      <c r="L662" s="239"/>
      <c r="M662" s="240"/>
      <c r="N662" s="241"/>
      <c r="O662" s="241"/>
      <c r="P662" s="241"/>
      <c r="Q662" s="241"/>
      <c r="R662" s="241"/>
      <c r="S662" s="241"/>
      <c r="T662" s="24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3" t="s">
        <v>156</v>
      </c>
      <c r="AU662" s="243" t="s">
        <v>154</v>
      </c>
      <c r="AV662" s="13" t="s">
        <v>154</v>
      </c>
      <c r="AW662" s="13" t="s">
        <v>31</v>
      </c>
      <c r="AX662" s="13" t="s">
        <v>76</v>
      </c>
      <c r="AY662" s="243" t="s">
        <v>147</v>
      </c>
    </row>
    <row r="663" s="2" customFormat="1" ht="33" customHeight="1">
      <c r="A663" s="37"/>
      <c r="B663" s="38"/>
      <c r="C663" s="218" t="s">
        <v>1135</v>
      </c>
      <c r="D663" s="218" t="s">
        <v>149</v>
      </c>
      <c r="E663" s="219" t="s">
        <v>1136</v>
      </c>
      <c r="F663" s="220" t="s">
        <v>1137</v>
      </c>
      <c r="G663" s="221" t="s">
        <v>152</v>
      </c>
      <c r="H663" s="222">
        <v>884.39800000000002</v>
      </c>
      <c r="I663" s="223"/>
      <c r="J663" s="224">
        <f>ROUND(I663*H663,2)</f>
        <v>0</v>
      </c>
      <c r="K663" s="225"/>
      <c r="L663" s="43"/>
      <c r="M663" s="226" t="s">
        <v>1</v>
      </c>
      <c r="N663" s="227" t="s">
        <v>42</v>
      </c>
      <c r="O663" s="90"/>
      <c r="P663" s="228">
        <f>O663*H663</f>
        <v>0</v>
      </c>
      <c r="Q663" s="228">
        <v>0.00027999999999999998</v>
      </c>
      <c r="R663" s="228">
        <f>Q663*H663</f>
        <v>0.24763143999999998</v>
      </c>
      <c r="S663" s="228">
        <v>0</v>
      </c>
      <c r="T663" s="229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230" t="s">
        <v>235</v>
      </c>
      <c r="AT663" s="230" t="s">
        <v>149</v>
      </c>
      <c r="AU663" s="230" t="s">
        <v>154</v>
      </c>
      <c r="AY663" s="16" t="s">
        <v>147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6" t="s">
        <v>154</v>
      </c>
      <c r="BK663" s="231">
        <f>ROUND(I663*H663,2)</f>
        <v>0</v>
      </c>
      <c r="BL663" s="16" t="s">
        <v>235</v>
      </c>
      <c r="BM663" s="230" t="s">
        <v>1138</v>
      </c>
    </row>
    <row r="664" s="13" customFormat="1">
      <c r="A664" s="13"/>
      <c r="B664" s="232"/>
      <c r="C664" s="233"/>
      <c r="D664" s="234" t="s">
        <v>156</v>
      </c>
      <c r="E664" s="235" t="s">
        <v>1</v>
      </c>
      <c r="F664" s="236" t="s">
        <v>1069</v>
      </c>
      <c r="G664" s="233"/>
      <c r="H664" s="237">
        <v>139.47</v>
      </c>
      <c r="I664" s="238"/>
      <c r="J664" s="233"/>
      <c r="K664" s="233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156</v>
      </c>
      <c r="AU664" s="243" t="s">
        <v>154</v>
      </c>
      <c r="AV664" s="13" t="s">
        <v>154</v>
      </c>
      <c r="AW664" s="13" t="s">
        <v>31</v>
      </c>
      <c r="AX664" s="13" t="s">
        <v>76</v>
      </c>
      <c r="AY664" s="243" t="s">
        <v>147</v>
      </c>
    </row>
    <row r="665" s="13" customFormat="1">
      <c r="A665" s="13"/>
      <c r="B665" s="232"/>
      <c r="C665" s="233"/>
      <c r="D665" s="234" t="s">
        <v>156</v>
      </c>
      <c r="E665" s="235" t="s">
        <v>1</v>
      </c>
      <c r="F665" s="236" t="s">
        <v>1139</v>
      </c>
      <c r="G665" s="233"/>
      <c r="H665" s="237">
        <v>478.14800000000002</v>
      </c>
      <c r="I665" s="238"/>
      <c r="J665" s="233"/>
      <c r="K665" s="233"/>
      <c r="L665" s="239"/>
      <c r="M665" s="240"/>
      <c r="N665" s="241"/>
      <c r="O665" s="241"/>
      <c r="P665" s="241"/>
      <c r="Q665" s="241"/>
      <c r="R665" s="241"/>
      <c r="S665" s="241"/>
      <c r="T665" s="24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3" t="s">
        <v>156</v>
      </c>
      <c r="AU665" s="243" t="s">
        <v>154</v>
      </c>
      <c r="AV665" s="13" t="s">
        <v>154</v>
      </c>
      <c r="AW665" s="13" t="s">
        <v>31</v>
      </c>
      <c r="AX665" s="13" t="s">
        <v>76</v>
      </c>
      <c r="AY665" s="243" t="s">
        <v>147</v>
      </c>
    </row>
    <row r="666" s="13" customFormat="1">
      <c r="A666" s="13"/>
      <c r="B666" s="232"/>
      <c r="C666" s="233"/>
      <c r="D666" s="234" t="s">
        <v>156</v>
      </c>
      <c r="E666" s="235" t="s">
        <v>1</v>
      </c>
      <c r="F666" s="236" t="s">
        <v>1071</v>
      </c>
      <c r="G666" s="233"/>
      <c r="H666" s="237">
        <v>98.981999999999999</v>
      </c>
      <c r="I666" s="238"/>
      <c r="J666" s="233"/>
      <c r="K666" s="233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156</v>
      </c>
      <c r="AU666" s="243" t="s">
        <v>154</v>
      </c>
      <c r="AV666" s="13" t="s">
        <v>154</v>
      </c>
      <c r="AW666" s="13" t="s">
        <v>31</v>
      </c>
      <c r="AX666" s="13" t="s">
        <v>76</v>
      </c>
      <c r="AY666" s="243" t="s">
        <v>147</v>
      </c>
    </row>
    <row r="667" s="14" customFormat="1">
      <c r="A667" s="14"/>
      <c r="B667" s="255"/>
      <c r="C667" s="256"/>
      <c r="D667" s="234" t="s">
        <v>156</v>
      </c>
      <c r="E667" s="257" t="s">
        <v>1</v>
      </c>
      <c r="F667" s="258" t="s">
        <v>1140</v>
      </c>
      <c r="G667" s="256"/>
      <c r="H667" s="257" t="s">
        <v>1</v>
      </c>
      <c r="I667" s="259"/>
      <c r="J667" s="256"/>
      <c r="K667" s="256"/>
      <c r="L667" s="260"/>
      <c r="M667" s="261"/>
      <c r="N667" s="262"/>
      <c r="O667" s="262"/>
      <c r="P667" s="262"/>
      <c r="Q667" s="262"/>
      <c r="R667" s="262"/>
      <c r="S667" s="262"/>
      <c r="T667" s="26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4" t="s">
        <v>156</v>
      </c>
      <c r="AU667" s="264" t="s">
        <v>154</v>
      </c>
      <c r="AV667" s="14" t="s">
        <v>84</v>
      </c>
      <c r="AW667" s="14" t="s">
        <v>31</v>
      </c>
      <c r="AX667" s="14" t="s">
        <v>76</v>
      </c>
      <c r="AY667" s="264" t="s">
        <v>147</v>
      </c>
    </row>
    <row r="668" s="13" customFormat="1">
      <c r="A668" s="13"/>
      <c r="B668" s="232"/>
      <c r="C668" s="233"/>
      <c r="D668" s="234" t="s">
        <v>156</v>
      </c>
      <c r="E668" s="235" t="s">
        <v>1</v>
      </c>
      <c r="F668" s="236" t="s">
        <v>1141</v>
      </c>
      <c r="G668" s="233"/>
      <c r="H668" s="237">
        <v>8.3879999999999999</v>
      </c>
      <c r="I668" s="238"/>
      <c r="J668" s="233"/>
      <c r="K668" s="233"/>
      <c r="L668" s="239"/>
      <c r="M668" s="240"/>
      <c r="N668" s="241"/>
      <c r="O668" s="241"/>
      <c r="P668" s="241"/>
      <c r="Q668" s="241"/>
      <c r="R668" s="241"/>
      <c r="S668" s="241"/>
      <c r="T668" s="24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3" t="s">
        <v>156</v>
      </c>
      <c r="AU668" s="243" t="s">
        <v>154</v>
      </c>
      <c r="AV668" s="13" t="s">
        <v>154</v>
      </c>
      <c r="AW668" s="13" t="s">
        <v>31</v>
      </c>
      <c r="AX668" s="13" t="s">
        <v>76</v>
      </c>
      <c r="AY668" s="243" t="s">
        <v>147</v>
      </c>
    </row>
    <row r="669" s="13" customFormat="1">
      <c r="A669" s="13"/>
      <c r="B669" s="232"/>
      <c r="C669" s="233"/>
      <c r="D669" s="234" t="s">
        <v>156</v>
      </c>
      <c r="E669" s="235" t="s">
        <v>1</v>
      </c>
      <c r="F669" s="236" t="s">
        <v>1142</v>
      </c>
      <c r="G669" s="233"/>
      <c r="H669" s="237">
        <v>78.084000000000003</v>
      </c>
      <c r="I669" s="238"/>
      <c r="J669" s="233"/>
      <c r="K669" s="233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156</v>
      </c>
      <c r="AU669" s="243" t="s">
        <v>154</v>
      </c>
      <c r="AV669" s="13" t="s">
        <v>154</v>
      </c>
      <c r="AW669" s="13" t="s">
        <v>31</v>
      </c>
      <c r="AX669" s="13" t="s">
        <v>76</v>
      </c>
      <c r="AY669" s="243" t="s">
        <v>147</v>
      </c>
    </row>
    <row r="670" s="14" customFormat="1">
      <c r="A670" s="14"/>
      <c r="B670" s="255"/>
      <c r="C670" s="256"/>
      <c r="D670" s="234" t="s">
        <v>156</v>
      </c>
      <c r="E670" s="257" t="s">
        <v>1</v>
      </c>
      <c r="F670" s="258" t="s">
        <v>1143</v>
      </c>
      <c r="G670" s="256"/>
      <c r="H670" s="257" t="s">
        <v>1</v>
      </c>
      <c r="I670" s="259"/>
      <c r="J670" s="256"/>
      <c r="K670" s="256"/>
      <c r="L670" s="260"/>
      <c r="M670" s="261"/>
      <c r="N670" s="262"/>
      <c r="O670" s="262"/>
      <c r="P670" s="262"/>
      <c r="Q670" s="262"/>
      <c r="R670" s="262"/>
      <c r="S670" s="262"/>
      <c r="T670" s="26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4" t="s">
        <v>156</v>
      </c>
      <c r="AU670" s="264" t="s">
        <v>154</v>
      </c>
      <c r="AV670" s="14" t="s">
        <v>84</v>
      </c>
      <c r="AW670" s="14" t="s">
        <v>31</v>
      </c>
      <c r="AX670" s="14" t="s">
        <v>76</v>
      </c>
      <c r="AY670" s="264" t="s">
        <v>147</v>
      </c>
    </row>
    <row r="671" s="13" customFormat="1">
      <c r="A671" s="13"/>
      <c r="B671" s="232"/>
      <c r="C671" s="233"/>
      <c r="D671" s="234" t="s">
        <v>156</v>
      </c>
      <c r="E671" s="235" t="s">
        <v>1</v>
      </c>
      <c r="F671" s="236" t="s">
        <v>1144</v>
      </c>
      <c r="G671" s="233"/>
      <c r="H671" s="237">
        <v>5.3339999999999996</v>
      </c>
      <c r="I671" s="238"/>
      <c r="J671" s="233"/>
      <c r="K671" s="233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156</v>
      </c>
      <c r="AU671" s="243" t="s">
        <v>154</v>
      </c>
      <c r="AV671" s="13" t="s">
        <v>154</v>
      </c>
      <c r="AW671" s="13" t="s">
        <v>31</v>
      </c>
      <c r="AX671" s="13" t="s">
        <v>76</v>
      </c>
      <c r="AY671" s="243" t="s">
        <v>147</v>
      </c>
    </row>
    <row r="672" s="13" customFormat="1">
      <c r="A672" s="13"/>
      <c r="B672" s="232"/>
      <c r="C672" s="233"/>
      <c r="D672" s="234" t="s">
        <v>156</v>
      </c>
      <c r="E672" s="235" t="s">
        <v>1</v>
      </c>
      <c r="F672" s="236" t="s">
        <v>1145</v>
      </c>
      <c r="G672" s="233"/>
      <c r="H672" s="237">
        <v>20.867999999999999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156</v>
      </c>
      <c r="AU672" s="243" t="s">
        <v>154</v>
      </c>
      <c r="AV672" s="13" t="s">
        <v>154</v>
      </c>
      <c r="AW672" s="13" t="s">
        <v>31</v>
      </c>
      <c r="AX672" s="13" t="s">
        <v>76</v>
      </c>
      <c r="AY672" s="243" t="s">
        <v>147</v>
      </c>
    </row>
    <row r="673" s="14" customFormat="1">
      <c r="A673" s="14"/>
      <c r="B673" s="255"/>
      <c r="C673" s="256"/>
      <c r="D673" s="234" t="s">
        <v>156</v>
      </c>
      <c r="E673" s="257" t="s">
        <v>1</v>
      </c>
      <c r="F673" s="258" t="s">
        <v>1146</v>
      </c>
      <c r="G673" s="256"/>
      <c r="H673" s="257" t="s">
        <v>1</v>
      </c>
      <c r="I673" s="259"/>
      <c r="J673" s="256"/>
      <c r="K673" s="256"/>
      <c r="L673" s="260"/>
      <c r="M673" s="261"/>
      <c r="N673" s="262"/>
      <c r="O673" s="262"/>
      <c r="P673" s="262"/>
      <c r="Q673" s="262"/>
      <c r="R673" s="262"/>
      <c r="S673" s="262"/>
      <c r="T673" s="26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4" t="s">
        <v>156</v>
      </c>
      <c r="AU673" s="264" t="s">
        <v>154</v>
      </c>
      <c r="AV673" s="14" t="s">
        <v>84</v>
      </c>
      <c r="AW673" s="14" t="s">
        <v>31</v>
      </c>
      <c r="AX673" s="14" t="s">
        <v>76</v>
      </c>
      <c r="AY673" s="264" t="s">
        <v>147</v>
      </c>
    </row>
    <row r="674" s="13" customFormat="1">
      <c r="A674" s="13"/>
      <c r="B674" s="232"/>
      <c r="C674" s="233"/>
      <c r="D674" s="234" t="s">
        <v>156</v>
      </c>
      <c r="E674" s="235" t="s">
        <v>1</v>
      </c>
      <c r="F674" s="236" t="s">
        <v>1147</v>
      </c>
      <c r="G674" s="233"/>
      <c r="H674" s="237">
        <v>8.6999999999999993</v>
      </c>
      <c r="I674" s="238"/>
      <c r="J674" s="233"/>
      <c r="K674" s="233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156</v>
      </c>
      <c r="AU674" s="243" t="s">
        <v>154</v>
      </c>
      <c r="AV674" s="13" t="s">
        <v>154</v>
      </c>
      <c r="AW674" s="13" t="s">
        <v>31</v>
      </c>
      <c r="AX674" s="13" t="s">
        <v>76</v>
      </c>
      <c r="AY674" s="243" t="s">
        <v>147</v>
      </c>
    </row>
    <row r="675" s="13" customFormat="1">
      <c r="A675" s="13"/>
      <c r="B675" s="232"/>
      <c r="C675" s="233"/>
      <c r="D675" s="234" t="s">
        <v>156</v>
      </c>
      <c r="E675" s="235" t="s">
        <v>1</v>
      </c>
      <c r="F675" s="236" t="s">
        <v>1148</v>
      </c>
      <c r="G675" s="233"/>
      <c r="H675" s="237">
        <v>10.5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156</v>
      </c>
      <c r="AU675" s="243" t="s">
        <v>154</v>
      </c>
      <c r="AV675" s="13" t="s">
        <v>154</v>
      </c>
      <c r="AW675" s="13" t="s">
        <v>31</v>
      </c>
      <c r="AX675" s="13" t="s">
        <v>76</v>
      </c>
      <c r="AY675" s="243" t="s">
        <v>147</v>
      </c>
    </row>
    <row r="676" s="13" customFormat="1">
      <c r="A676" s="13"/>
      <c r="B676" s="232"/>
      <c r="C676" s="233"/>
      <c r="D676" s="234" t="s">
        <v>156</v>
      </c>
      <c r="E676" s="235" t="s">
        <v>1</v>
      </c>
      <c r="F676" s="236" t="s">
        <v>1149</v>
      </c>
      <c r="G676" s="233"/>
      <c r="H676" s="237">
        <v>11.25</v>
      </c>
      <c r="I676" s="238"/>
      <c r="J676" s="233"/>
      <c r="K676" s="233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156</v>
      </c>
      <c r="AU676" s="243" t="s">
        <v>154</v>
      </c>
      <c r="AV676" s="13" t="s">
        <v>154</v>
      </c>
      <c r="AW676" s="13" t="s">
        <v>31</v>
      </c>
      <c r="AX676" s="13" t="s">
        <v>76</v>
      </c>
      <c r="AY676" s="243" t="s">
        <v>147</v>
      </c>
    </row>
    <row r="677" s="13" customFormat="1">
      <c r="A677" s="13"/>
      <c r="B677" s="232"/>
      <c r="C677" s="233"/>
      <c r="D677" s="234" t="s">
        <v>156</v>
      </c>
      <c r="E677" s="235" t="s">
        <v>1</v>
      </c>
      <c r="F677" s="236" t="s">
        <v>1150</v>
      </c>
      <c r="G677" s="233"/>
      <c r="H677" s="237">
        <v>16</v>
      </c>
      <c r="I677" s="238"/>
      <c r="J677" s="233"/>
      <c r="K677" s="233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156</v>
      </c>
      <c r="AU677" s="243" t="s">
        <v>154</v>
      </c>
      <c r="AV677" s="13" t="s">
        <v>154</v>
      </c>
      <c r="AW677" s="13" t="s">
        <v>31</v>
      </c>
      <c r="AX677" s="13" t="s">
        <v>76</v>
      </c>
      <c r="AY677" s="243" t="s">
        <v>147</v>
      </c>
    </row>
    <row r="678" s="13" customFormat="1">
      <c r="A678" s="13"/>
      <c r="B678" s="232"/>
      <c r="C678" s="233"/>
      <c r="D678" s="234" t="s">
        <v>156</v>
      </c>
      <c r="E678" s="235" t="s">
        <v>1</v>
      </c>
      <c r="F678" s="236" t="s">
        <v>1151</v>
      </c>
      <c r="G678" s="233"/>
      <c r="H678" s="237">
        <v>8.6739999999999995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156</v>
      </c>
      <c r="AU678" s="243" t="s">
        <v>154</v>
      </c>
      <c r="AV678" s="13" t="s">
        <v>154</v>
      </c>
      <c r="AW678" s="13" t="s">
        <v>31</v>
      </c>
      <c r="AX678" s="13" t="s">
        <v>76</v>
      </c>
      <c r="AY678" s="243" t="s">
        <v>147</v>
      </c>
    </row>
    <row r="679" s="2" customFormat="1" ht="24.15" customHeight="1">
      <c r="A679" s="37"/>
      <c r="B679" s="38"/>
      <c r="C679" s="244" t="s">
        <v>1152</v>
      </c>
      <c r="D679" s="244" t="s">
        <v>195</v>
      </c>
      <c r="E679" s="245" t="s">
        <v>1153</v>
      </c>
      <c r="F679" s="246" t="s">
        <v>1154</v>
      </c>
      <c r="G679" s="247" t="s">
        <v>152</v>
      </c>
      <c r="H679" s="248">
        <v>1061.278</v>
      </c>
      <c r="I679" s="249"/>
      <c r="J679" s="250">
        <f>ROUND(I679*H679,2)</f>
        <v>0</v>
      </c>
      <c r="K679" s="251"/>
      <c r="L679" s="252"/>
      <c r="M679" s="253" t="s">
        <v>1</v>
      </c>
      <c r="N679" s="254" t="s">
        <v>42</v>
      </c>
      <c r="O679" s="90"/>
      <c r="P679" s="228">
        <f>O679*H679</f>
        <v>0</v>
      </c>
      <c r="Q679" s="228">
        <v>0.0025000000000000001</v>
      </c>
      <c r="R679" s="228">
        <f>Q679*H679</f>
        <v>2.6531950000000002</v>
      </c>
      <c r="S679" s="228">
        <v>0</v>
      </c>
      <c r="T679" s="229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30" t="s">
        <v>323</v>
      </c>
      <c r="AT679" s="230" t="s">
        <v>195</v>
      </c>
      <c r="AU679" s="230" t="s">
        <v>154</v>
      </c>
      <c r="AY679" s="16" t="s">
        <v>147</v>
      </c>
      <c r="BE679" s="231">
        <f>IF(N679="základní",J679,0)</f>
        <v>0</v>
      </c>
      <c r="BF679" s="231">
        <f>IF(N679="snížená",J679,0)</f>
        <v>0</v>
      </c>
      <c r="BG679" s="231">
        <f>IF(N679="zákl. přenesená",J679,0)</f>
        <v>0</v>
      </c>
      <c r="BH679" s="231">
        <f>IF(N679="sníž. přenesená",J679,0)</f>
        <v>0</v>
      </c>
      <c r="BI679" s="231">
        <f>IF(N679="nulová",J679,0)</f>
        <v>0</v>
      </c>
      <c r="BJ679" s="16" t="s">
        <v>154</v>
      </c>
      <c r="BK679" s="231">
        <f>ROUND(I679*H679,2)</f>
        <v>0</v>
      </c>
      <c r="BL679" s="16" t="s">
        <v>235</v>
      </c>
      <c r="BM679" s="230" t="s">
        <v>1155</v>
      </c>
    </row>
    <row r="680" s="13" customFormat="1">
      <c r="A680" s="13"/>
      <c r="B680" s="232"/>
      <c r="C680" s="233"/>
      <c r="D680" s="234" t="s">
        <v>156</v>
      </c>
      <c r="E680" s="235" t="s">
        <v>1</v>
      </c>
      <c r="F680" s="236" t="s">
        <v>1156</v>
      </c>
      <c r="G680" s="233"/>
      <c r="H680" s="237">
        <v>884.39800000000002</v>
      </c>
      <c r="I680" s="238"/>
      <c r="J680" s="233"/>
      <c r="K680" s="233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156</v>
      </c>
      <c r="AU680" s="243" t="s">
        <v>154</v>
      </c>
      <c r="AV680" s="13" t="s">
        <v>154</v>
      </c>
      <c r="AW680" s="13" t="s">
        <v>31</v>
      </c>
      <c r="AX680" s="13" t="s">
        <v>84</v>
      </c>
      <c r="AY680" s="243" t="s">
        <v>147</v>
      </c>
    </row>
    <row r="681" s="13" customFormat="1">
      <c r="A681" s="13"/>
      <c r="B681" s="232"/>
      <c r="C681" s="233"/>
      <c r="D681" s="234" t="s">
        <v>156</v>
      </c>
      <c r="E681" s="233"/>
      <c r="F681" s="236" t="s">
        <v>1157</v>
      </c>
      <c r="G681" s="233"/>
      <c r="H681" s="237">
        <v>1061.278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156</v>
      </c>
      <c r="AU681" s="243" t="s">
        <v>154</v>
      </c>
      <c r="AV681" s="13" t="s">
        <v>154</v>
      </c>
      <c r="AW681" s="13" t="s">
        <v>4</v>
      </c>
      <c r="AX681" s="13" t="s">
        <v>84</v>
      </c>
      <c r="AY681" s="243" t="s">
        <v>147</v>
      </c>
    </row>
    <row r="682" s="2" customFormat="1" ht="24.15" customHeight="1">
      <c r="A682" s="37"/>
      <c r="B682" s="38"/>
      <c r="C682" s="218" t="s">
        <v>1158</v>
      </c>
      <c r="D682" s="218" t="s">
        <v>149</v>
      </c>
      <c r="E682" s="219" t="s">
        <v>1159</v>
      </c>
      <c r="F682" s="220" t="s">
        <v>1160</v>
      </c>
      <c r="G682" s="221" t="s">
        <v>152</v>
      </c>
      <c r="H682" s="222">
        <v>884.39800000000002</v>
      </c>
      <c r="I682" s="223"/>
      <c r="J682" s="224">
        <f>ROUND(I682*H682,2)</f>
        <v>0</v>
      </c>
      <c r="K682" s="225"/>
      <c r="L682" s="43"/>
      <c r="M682" s="226" t="s">
        <v>1</v>
      </c>
      <c r="N682" s="227" t="s">
        <v>42</v>
      </c>
      <c r="O682" s="90"/>
      <c r="P682" s="228">
        <f>O682*H682</f>
        <v>0</v>
      </c>
      <c r="Q682" s="228">
        <v>0</v>
      </c>
      <c r="R682" s="228">
        <f>Q682*H682</f>
        <v>0</v>
      </c>
      <c r="S682" s="228">
        <v>0</v>
      </c>
      <c r="T682" s="229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30" t="s">
        <v>235</v>
      </c>
      <c r="AT682" s="230" t="s">
        <v>149</v>
      </c>
      <c r="AU682" s="230" t="s">
        <v>154</v>
      </c>
      <c r="AY682" s="16" t="s">
        <v>147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6" t="s">
        <v>154</v>
      </c>
      <c r="BK682" s="231">
        <f>ROUND(I682*H682,2)</f>
        <v>0</v>
      </c>
      <c r="BL682" s="16" t="s">
        <v>235</v>
      </c>
      <c r="BM682" s="230" t="s">
        <v>1161</v>
      </c>
    </row>
    <row r="683" s="2" customFormat="1" ht="24.15" customHeight="1">
      <c r="A683" s="37"/>
      <c r="B683" s="38"/>
      <c r="C683" s="244" t="s">
        <v>1162</v>
      </c>
      <c r="D683" s="244" t="s">
        <v>195</v>
      </c>
      <c r="E683" s="245" t="s">
        <v>1163</v>
      </c>
      <c r="F683" s="246" t="s">
        <v>1164</v>
      </c>
      <c r="G683" s="247" t="s">
        <v>152</v>
      </c>
      <c r="H683" s="248">
        <v>1061.278</v>
      </c>
      <c r="I683" s="249"/>
      <c r="J683" s="250">
        <f>ROUND(I683*H683,2)</f>
        <v>0</v>
      </c>
      <c r="K683" s="251"/>
      <c r="L683" s="252"/>
      <c r="M683" s="253" t="s">
        <v>1</v>
      </c>
      <c r="N683" s="254" t="s">
        <v>42</v>
      </c>
      <c r="O683" s="90"/>
      <c r="P683" s="228">
        <f>O683*H683</f>
        <v>0</v>
      </c>
      <c r="Q683" s="228">
        <v>0.00029999999999999997</v>
      </c>
      <c r="R683" s="228">
        <f>Q683*H683</f>
        <v>0.31838339999999998</v>
      </c>
      <c r="S683" s="228">
        <v>0</v>
      </c>
      <c r="T683" s="229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30" t="s">
        <v>323</v>
      </c>
      <c r="AT683" s="230" t="s">
        <v>195</v>
      </c>
      <c r="AU683" s="230" t="s">
        <v>154</v>
      </c>
      <c r="AY683" s="16" t="s">
        <v>147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6" t="s">
        <v>154</v>
      </c>
      <c r="BK683" s="231">
        <f>ROUND(I683*H683,2)</f>
        <v>0</v>
      </c>
      <c r="BL683" s="16" t="s">
        <v>235</v>
      </c>
      <c r="BM683" s="230" t="s">
        <v>1165</v>
      </c>
    </row>
    <row r="684" s="13" customFormat="1">
      <c r="A684" s="13"/>
      <c r="B684" s="232"/>
      <c r="C684" s="233"/>
      <c r="D684" s="234" t="s">
        <v>156</v>
      </c>
      <c r="E684" s="235" t="s">
        <v>1</v>
      </c>
      <c r="F684" s="236" t="s">
        <v>1156</v>
      </c>
      <c r="G684" s="233"/>
      <c r="H684" s="237">
        <v>884.39800000000002</v>
      </c>
      <c r="I684" s="238"/>
      <c r="J684" s="233"/>
      <c r="K684" s="233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156</v>
      </c>
      <c r="AU684" s="243" t="s">
        <v>154</v>
      </c>
      <c r="AV684" s="13" t="s">
        <v>154</v>
      </c>
      <c r="AW684" s="13" t="s">
        <v>31</v>
      </c>
      <c r="AX684" s="13" t="s">
        <v>84</v>
      </c>
      <c r="AY684" s="243" t="s">
        <v>147</v>
      </c>
    </row>
    <row r="685" s="13" customFormat="1">
      <c r="A685" s="13"/>
      <c r="B685" s="232"/>
      <c r="C685" s="233"/>
      <c r="D685" s="234" t="s">
        <v>156</v>
      </c>
      <c r="E685" s="233"/>
      <c r="F685" s="236" t="s">
        <v>1157</v>
      </c>
      <c r="G685" s="233"/>
      <c r="H685" s="237">
        <v>1061.278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156</v>
      </c>
      <c r="AU685" s="243" t="s">
        <v>154</v>
      </c>
      <c r="AV685" s="13" t="s">
        <v>154</v>
      </c>
      <c r="AW685" s="13" t="s">
        <v>4</v>
      </c>
      <c r="AX685" s="13" t="s">
        <v>84</v>
      </c>
      <c r="AY685" s="243" t="s">
        <v>147</v>
      </c>
    </row>
    <row r="686" s="2" customFormat="1" ht="24.15" customHeight="1">
      <c r="A686" s="37"/>
      <c r="B686" s="38"/>
      <c r="C686" s="218" t="s">
        <v>1166</v>
      </c>
      <c r="D686" s="218" t="s">
        <v>149</v>
      </c>
      <c r="E686" s="219" t="s">
        <v>1167</v>
      </c>
      <c r="F686" s="220" t="s">
        <v>1168</v>
      </c>
      <c r="G686" s="221" t="s">
        <v>178</v>
      </c>
      <c r="H686" s="222">
        <v>9.4179999999999993</v>
      </c>
      <c r="I686" s="223"/>
      <c r="J686" s="224">
        <f>ROUND(I686*H686,2)</f>
        <v>0</v>
      </c>
      <c r="K686" s="225"/>
      <c r="L686" s="43"/>
      <c r="M686" s="226" t="s">
        <v>1</v>
      </c>
      <c r="N686" s="227" t="s">
        <v>42</v>
      </c>
      <c r="O686" s="90"/>
      <c r="P686" s="228">
        <f>O686*H686</f>
        <v>0</v>
      </c>
      <c r="Q686" s="228">
        <v>0</v>
      </c>
      <c r="R686" s="228">
        <f>Q686*H686</f>
        <v>0</v>
      </c>
      <c r="S686" s="228">
        <v>0</v>
      </c>
      <c r="T686" s="229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30" t="s">
        <v>235</v>
      </c>
      <c r="AT686" s="230" t="s">
        <v>149</v>
      </c>
      <c r="AU686" s="230" t="s">
        <v>154</v>
      </c>
      <c r="AY686" s="16" t="s">
        <v>147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6" t="s">
        <v>154</v>
      </c>
      <c r="BK686" s="231">
        <f>ROUND(I686*H686,2)</f>
        <v>0</v>
      </c>
      <c r="BL686" s="16" t="s">
        <v>235</v>
      </c>
      <c r="BM686" s="230" t="s">
        <v>1169</v>
      </c>
    </row>
    <row r="687" s="12" customFormat="1" ht="22.8" customHeight="1">
      <c r="A687" s="12"/>
      <c r="B687" s="202"/>
      <c r="C687" s="203"/>
      <c r="D687" s="204" t="s">
        <v>75</v>
      </c>
      <c r="E687" s="216" t="s">
        <v>1170</v>
      </c>
      <c r="F687" s="216" t="s">
        <v>1171</v>
      </c>
      <c r="G687" s="203"/>
      <c r="H687" s="203"/>
      <c r="I687" s="206"/>
      <c r="J687" s="217">
        <f>BK687</f>
        <v>0</v>
      </c>
      <c r="K687" s="203"/>
      <c r="L687" s="208"/>
      <c r="M687" s="209"/>
      <c r="N687" s="210"/>
      <c r="O687" s="210"/>
      <c r="P687" s="211">
        <f>SUM(P688:P725)</f>
        <v>0</v>
      </c>
      <c r="Q687" s="210"/>
      <c r="R687" s="211">
        <f>SUM(R688:R725)</f>
        <v>4.3758460700000006</v>
      </c>
      <c r="S687" s="210"/>
      <c r="T687" s="212">
        <f>SUM(T688:T725)</f>
        <v>26.188470000000002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13" t="s">
        <v>154</v>
      </c>
      <c r="AT687" s="214" t="s">
        <v>75</v>
      </c>
      <c r="AU687" s="214" t="s">
        <v>84</v>
      </c>
      <c r="AY687" s="213" t="s">
        <v>147</v>
      </c>
      <c r="BK687" s="215">
        <f>SUM(BK688:BK725)</f>
        <v>0</v>
      </c>
    </row>
    <row r="688" s="2" customFormat="1" ht="37.8" customHeight="1">
      <c r="A688" s="37"/>
      <c r="B688" s="38"/>
      <c r="C688" s="218" t="s">
        <v>1172</v>
      </c>
      <c r="D688" s="218" t="s">
        <v>149</v>
      </c>
      <c r="E688" s="219" t="s">
        <v>1173</v>
      </c>
      <c r="F688" s="220" t="s">
        <v>1174</v>
      </c>
      <c r="G688" s="221" t="s">
        <v>152</v>
      </c>
      <c r="H688" s="222">
        <v>748.24199999999996</v>
      </c>
      <c r="I688" s="223"/>
      <c r="J688" s="224">
        <f>ROUND(I688*H688,2)</f>
        <v>0</v>
      </c>
      <c r="K688" s="225"/>
      <c r="L688" s="43"/>
      <c r="M688" s="226" t="s">
        <v>1</v>
      </c>
      <c r="N688" s="227" t="s">
        <v>42</v>
      </c>
      <c r="O688" s="90"/>
      <c r="P688" s="228">
        <f>O688*H688</f>
        <v>0</v>
      </c>
      <c r="Q688" s="228">
        <v>0</v>
      </c>
      <c r="R688" s="228">
        <f>Q688*H688</f>
        <v>0</v>
      </c>
      <c r="S688" s="228">
        <v>0.035000000000000003</v>
      </c>
      <c r="T688" s="229">
        <f>S688*H688</f>
        <v>26.188470000000002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230" t="s">
        <v>235</v>
      </c>
      <c r="AT688" s="230" t="s">
        <v>149</v>
      </c>
      <c r="AU688" s="230" t="s">
        <v>154</v>
      </c>
      <c r="AY688" s="16" t="s">
        <v>147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6" t="s">
        <v>154</v>
      </c>
      <c r="BK688" s="231">
        <f>ROUND(I688*H688,2)</f>
        <v>0</v>
      </c>
      <c r="BL688" s="16" t="s">
        <v>235</v>
      </c>
      <c r="BM688" s="230" t="s">
        <v>1175</v>
      </c>
    </row>
    <row r="689" s="13" customFormat="1">
      <c r="A689" s="13"/>
      <c r="B689" s="232"/>
      <c r="C689" s="233"/>
      <c r="D689" s="234" t="s">
        <v>156</v>
      </c>
      <c r="E689" s="235" t="s">
        <v>1</v>
      </c>
      <c r="F689" s="236" t="s">
        <v>1086</v>
      </c>
      <c r="G689" s="233"/>
      <c r="H689" s="237">
        <v>148.5</v>
      </c>
      <c r="I689" s="238"/>
      <c r="J689" s="233"/>
      <c r="K689" s="233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156</v>
      </c>
      <c r="AU689" s="243" t="s">
        <v>154</v>
      </c>
      <c r="AV689" s="13" t="s">
        <v>154</v>
      </c>
      <c r="AW689" s="13" t="s">
        <v>31</v>
      </c>
      <c r="AX689" s="13" t="s">
        <v>76</v>
      </c>
      <c r="AY689" s="243" t="s">
        <v>147</v>
      </c>
    </row>
    <row r="690" s="13" customFormat="1">
      <c r="A690" s="13"/>
      <c r="B690" s="232"/>
      <c r="C690" s="233"/>
      <c r="D690" s="234" t="s">
        <v>156</v>
      </c>
      <c r="E690" s="235" t="s">
        <v>1</v>
      </c>
      <c r="F690" s="236" t="s">
        <v>1087</v>
      </c>
      <c r="G690" s="233"/>
      <c r="H690" s="237">
        <v>500.75999999999999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156</v>
      </c>
      <c r="AU690" s="243" t="s">
        <v>154</v>
      </c>
      <c r="AV690" s="13" t="s">
        <v>154</v>
      </c>
      <c r="AW690" s="13" t="s">
        <v>31</v>
      </c>
      <c r="AX690" s="13" t="s">
        <v>76</v>
      </c>
      <c r="AY690" s="243" t="s">
        <v>147</v>
      </c>
    </row>
    <row r="691" s="13" customFormat="1">
      <c r="A691" s="13"/>
      <c r="B691" s="232"/>
      <c r="C691" s="233"/>
      <c r="D691" s="234" t="s">
        <v>156</v>
      </c>
      <c r="E691" s="235" t="s">
        <v>1</v>
      </c>
      <c r="F691" s="236" t="s">
        <v>1071</v>
      </c>
      <c r="G691" s="233"/>
      <c r="H691" s="237">
        <v>98.981999999999999</v>
      </c>
      <c r="I691" s="238"/>
      <c r="J691" s="233"/>
      <c r="K691" s="233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156</v>
      </c>
      <c r="AU691" s="243" t="s">
        <v>154</v>
      </c>
      <c r="AV691" s="13" t="s">
        <v>154</v>
      </c>
      <c r="AW691" s="13" t="s">
        <v>31</v>
      </c>
      <c r="AX691" s="13" t="s">
        <v>76</v>
      </c>
      <c r="AY691" s="243" t="s">
        <v>147</v>
      </c>
    </row>
    <row r="692" s="2" customFormat="1" ht="33" customHeight="1">
      <c r="A692" s="37"/>
      <c r="B692" s="38"/>
      <c r="C692" s="218" t="s">
        <v>1176</v>
      </c>
      <c r="D692" s="218" t="s">
        <v>149</v>
      </c>
      <c r="E692" s="219" t="s">
        <v>1177</v>
      </c>
      <c r="F692" s="220" t="s">
        <v>1178</v>
      </c>
      <c r="G692" s="221" t="s">
        <v>152</v>
      </c>
      <c r="H692" s="222">
        <v>5.7599999999999998</v>
      </c>
      <c r="I692" s="223"/>
      <c r="J692" s="224">
        <f>ROUND(I692*H692,2)</f>
        <v>0</v>
      </c>
      <c r="K692" s="225"/>
      <c r="L692" s="43"/>
      <c r="M692" s="226" t="s">
        <v>1</v>
      </c>
      <c r="N692" s="227" t="s">
        <v>42</v>
      </c>
      <c r="O692" s="90"/>
      <c r="P692" s="228">
        <f>O692*H692</f>
        <v>0</v>
      </c>
      <c r="Q692" s="228">
        <v>0.00058</v>
      </c>
      <c r="R692" s="228">
        <f>Q692*H692</f>
        <v>0.0033408000000000001</v>
      </c>
      <c r="S692" s="228">
        <v>0</v>
      </c>
      <c r="T692" s="229">
        <f>S692*H692</f>
        <v>0</v>
      </c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R692" s="230" t="s">
        <v>235</v>
      </c>
      <c r="AT692" s="230" t="s">
        <v>149</v>
      </c>
      <c r="AU692" s="230" t="s">
        <v>154</v>
      </c>
      <c r="AY692" s="16" t="s">
        <v>147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6" t="s">
        <v>154</v>
      </c>
      <c r="BK692" s="231">
        <f>ROUND(I692*H692,2)</f>
        <v>0</v>
      </c>
      <c r="BL692" s="16" t="s">
        <v>235</v>
      </c>
      <c r="BM692" s="230" t="s">
        <v>1179</v>
      </c>
    </row>
    <row r="693" s="13" customFormat="1">
      <c r="A693" s="13"/>
      <c r="B693" s="232"/>
      <c r="C693" s="233"/>
      <c r="D693" s="234" t="s">
        <v>156</v>
      </c>
      <c r="E693" s="235" t="s">
        <v>1</v>
      </c>
      <c r="F693" s="236" t="s">
        <v>1180</v>
      </c>
      <c r="G693" s="233"/>
      <c r="H693" s="237">
        <v>5.7599999999999998</v>
      </c>
      <c r="I693" s="238"/>
      <c r="J693" s="233"/>
      <c r="K693" s="233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156</v>
      </c>
      <c r="AU693" s="243" t="s">
        <v>154</v>
      </c>
      <c r="AV693" s="13" t="s">
        <v>154</v>
      </c>
      <c r="AW693" s="13" t="s">
        <v>31</v>
      </c>
      <c r="AX693" s="13" t="s">
        <v>76</v>
      </c>
      <c r="AY693" s="243" t="s">
        <v>147</v>
      </c>
    </row>
    <row r="694" s="2" customFormat="1" ht="24.15" customHeight="1">
      <c r="A694" s="37"/>
      <c r="B694" s="38"/>
      <c r="C694" s="244" t="s">
        <v>1181</v>
      </c>
      <c r="D694" s="244" t="s">
        <v>195</v>
      </c>
      <c r="E694" s="245" t="s">
        <v>1182</v>
      </c>
      <c r="F694" s="246" t="s">
        <v>1183</v>
      </c>
      <c r="G694" s="247" t="s">
        <v>160</v>
      </c>
      <c r="H694" s="248">
        <v>1.512</v>
      </c>
      <c r="I694" s="249"/>
      <c r="J694" s="250">
        <f>ROUND(I694*H694,2)</f>
        <v>0</v>
      </c>
      <c r="K694" s="251"/>
      <c r="L694" s="252"/>
      <c r="M694" s="253" t="s">
        <v>1</v>
      </c>
      <c r="N694" s="254" t="s">
        <v>42</v>
      </c>
      <c r="O694" s="90"/>
      <c r="P694" s="228">
        <f>O694*H694</f>
        <v>0</v>
      </c>
      <c r="Q694" s="228">
        <v>0.025000000000000001</v>
      </c>
      <c r="R694" s="228">
        <f>Q694*H694</f>
        <v>0.0378</v>
      </c>
      <c r="S694" s="228">
        <v>0</v>
      </c>
      <c r="T694" s="229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30" t="s">
        <v>323</v>
      </c>
      <c r="AT694" s="230" t="s">
        <v>195</v>
      </c>
      <c r="AU694" s="230" t="s">
        <v>154</v>
      </c>
      <c r="AY694" s="16" t="s">
        <v>147</v>
      </c>
      <c r="BE694" s="231">
        <f>IF(N694="základní",J694,0)</f>
        <v>0</v>
      </c>
      <c r="BF694" s="231">
        <f>IF(N694="snížená",J694,0)</f>
        <v>0</v>
      </c>
      <c r="BG694" s="231">
        <f>IF(N694="zákl. přenesená",J694,0)</f>
        <v>0</v>
      </c>
      <c r="BH694" s="231">
        <f>IF(N694="sníž. přenesená",J694,0)</f>
        <v>0</v>
      </c>
      <c r="BI694" s="231">
        <f>IF(N694="nulová",J694,0)</f>
        <v>0</v>
      </c>
      <c r="BJ694" s="16" t="s">
        <v>154</v>
      </c>
      <c r="BK694" s="231">
        <f>ROUND(I694*H694,2)</f>
        <v>0</v>
      </c>
      <c r="BL694" s="16" t="s">
        <v>235</v>
      </c>
      <c r="BM694" s="230" t="s">
        <v>1184</v>
      </c>
    </row>
    <row r="695" s="13" customFormat="1">
      <c r="A695" s="13"/>
      <c r="B695" s="232"/>
      <c r="C695" s="233"/>
      <c r="D695" s="234" t="s">
        <v>156</v>
      </c>
      <c r="E695" s="235" t="s">
        <v>1</v>
      </c>
      <c r="F695" s="236" t="s">
        <v>1185</v>
      </c>
      <c r="G695" s="233"/>
      <c r="H695" s="237">
        <v>1.44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156</v>
      </c>
      <c r="AU695" s="243" t="s">
        <v>154</v>
      </c>
      <c r="AV695" s="13" t="s">
        <v>154</v>
      </c>
      <c r="AW695" s="13" t="s">
        <v>31</v>
      </c>
      <c r="AX695" s="13" t="s">
        <v>84</v>
      </c>
      <c r="AY695" s="243" t="s">
        <v>147</v>
      </c>
    </row>
    <row r="696" s="13" customFormat="1">
      <c r="A696" s="13"/>
      <c r="B696" s="232"/>
      <c r="C696" s="233"/>
      <c r="D696" s="234" t="s">
        <v>156</v>
      </c>
      <c r="E696" s="233"/>
      <c r="F696" s="236" t="s">
        <v>1186</v>
      </c>
      <c r="G696" s="233"/>
      <c r="H696" s="237">
        <v>1.512</v>
      </c>
      <c r="I696" s="238"/>
      <c r="J696" s="233"/>
      <c r="K696" s="233"/>
      <c r="L696" s="239"/>
      <c r="M696" s="240"/>
      <c r="N696" s="241"/>
      <c r="O696" s="241"/>
      <c r="P696" s="241"/>
      <c r="Q696" s="241"/>
      <c r="R696" s="241"/>
      <c r="S696" s="241"/>
      <c r="T696" s="24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3" t="s">
        <v>156</v>
      </c>
      <c r="AU696" s="243" t="s">
        <v>154</v>
      </c>
      <c r="AV696" s="13" t="s">
        <v>154</v>
      </c>
      <c r="AW696" s="13" t="s">
        <v>4</v>
      </c>
      <c r="AX696" s="13" t="s">
        <v>84</v>
      </c>
      <c r="AY696" s="243" t="s">
        <v>147</v>
      </c>
    </row>
    <row r="697" s="2" customFormat="1" ht="24.15" customHeight="1">
      <c r="A697" s="37"/>
      <c r="B697" s="38"/>
      <c r="C697" s="218" t="s">
        <v>1187</v>
      </c>
      <c r="D697" s="218" t="s">
        <v>149</v>
      </c>
      <c r="E697" s="219" t="s">
        <v>1188</v>
      </c>
      <c r="F697" s="220" t="s">
        <v>1189</v>
      </c>
      <c r="G697" s="221" t="s">
        <v>152</v>
      </c>
      <c r="H697" s="222">
        <v>707.79999999999995</v>
      </c>
      <c r="I697" s="223"/>
      <c r="J697" s="224">
        <f>ROUND(I697*H697,2)</f>
        <v>0</v>
      </c>
      <c r="K697" s="225"/>
      <c r="L697" s="43"/>
      <c r="M697" s="226" t="s">
        <v>1</v>
      </c>
      <c r="N697" s="227" t="s">
        <v>42</v>
      </c>
      <c r="O697" s="90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230" t="s">
        <v>235</v>
      </c>
      <c r="AT697" s="230" t="s">
        <v>149</v>
      </c>
      <c r="AU697" s="230" t="s">
        <v>154</v>
      </c>
      <c r="AY697" s="16" t="s">
        <v>147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6" t="s">
        <v>154</v>
      </c>
      <c r="BK697" s="231">
        <f>ROUND(I697*H697,2)</f>
        <v>0</v>
      </c>
      <c r="BL697" s="16" t="s">
        <v>235</v>
      </c>
      <c r="BM697" s="230" t="s">
        <v>1190</v>
      </c>
    </row>
    <row r="698" s="13" customFormat="1">
      <c r="A698" s="13"/>
      <c r="B698" s="232"/>
      <c r="C698" s="233"/>
      <c r="D698" s="234" t="s">
        <v>156</v>
      </c>
      <c r="E698" s="235" t="s">
        <v>1</v>
      </c>
      <c r="F698" s="236" t="s">
        <v>1069</v>
      </c>
      <c r="G698" s="233"/>
      <c r="H698" s="237">
        <v>139.47</v>
      </c>
      <c r="I698" s="238"/>
      <c r="J698" s="233"/>
      <c r="K698" s="233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156</v>
      </c>
      <c r="AU698" s="243" t="s">
        <v>154</v>
      </c>
      <c r="AV698" s="13" t="s">
        <v>154</v>
      </c>
      <c r="AW698" s="13" t="s">
        <v>31</v>
      </c>
      <c r="AX698" s="13" t="s">
        <v>76</v>
      </c>
      <c r="AY698" s="243" t="s">
        <v>147</v>
      </c>
    </row>
    <row r="699" s="13" customFormat="1">
      <c r="A699" s="13"/>
      <c r="B699" s="232"/>
      <c r="C699" s="233"/>
      <c r="D699" s="234" t="s">
        <v>156</v>
      </c>
      <c r="E699" s="235" t="s">
        <v>1</v>
      </c>
      <c r="F699" s="236" t="s">
        <v>1070</v>
      </c>
      <c r="G699" s="233"/>
      <c r="H699" s="237">
        <v>469.34800000000001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156</v>
      </c>
      <c r="AU699" s="243" t="s">
        <v>154</v>
      </c>
      <c r="AV699" s="13" t="s">
        <v>154</v>
      </c>
      <c r="AW699" s="13" t="s">
        <v>31</v>
      </c>
      <c r="AX699" s="13" t="s">
        <v>76</v>
      </c>
      <c r="AY699" s="243" t="s">
        <v>147</v>
      </c>
    </row>
    <row r="700" s="13" customFormat="1">
      <c r="A700" s="13"/>
      <c r="B700" s="232"/>
      <c r="C700" s="233"/>
      <c r="D700" s="234" t="s">
        <v>156</v>
      </c>
      <c r="E700" s="235" t="s">
        <v>1</v>
      </c>
      <c r="F700" s="236" t="s">
        <v>1071</v>
      </c>
      <c r="G700" s="233"/>
      <c r="H700" s="237">
        <v>98.981999999999999</v>
      </c>
      <c r="I700" s="238"/>
      <c r="J700" s="233"/>
      <c r="K700" s="233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156</v>
      </c>
      <c r="AU700" s="243" t="s">
        <v>154</v>
      </c>
      <c r="AV700" s="13" t="s">
        <v>154</v>
      </c>
      <c r="AW700" s="13" t="s">
        <v>31</v>
      </c>
      <c r="AX700" s="13" t="s">
        <v>76</v>
      </c>
      <c r="AY700" s="243" t="s">
        <v>147</v>
      </c>
    </row>
    <row r="701" s="2" customFormat="1" ht="16.5" customHeight="1">
      <c r="A701" s="37"/>
      <c r="B701" s="38"/>
      <c r="C701" s="244" t="s">
        <v>1191</v>
      </c>
      <c r="D701" s="244" t="s">
        <v>195</v>
      </c>
      <c r="E701" s="245" t="s">
        <v>1192</v>
      </c>
      <c r="F701" s="246" t="s">
        <v>1193</v>
      </c>
      <c r="G701" s="247" t="s">
        <v>160</v>
      </c>
      <c r="H701" s="248">
        <v>191.15000000000001</v>
      </c>
      <c r="I701" s="249"/>
      <c r="J701" s="250">
        <f>ROUND(I701*H701,2)</f>
        <v>0</v>
      </c>
      <c r="K701" s="251"/>
      <c r="L701" s="252"/>
      <c r="M701" s="253" t="s">
        <v>1</v>
      </c>
      <c r="N701" s="254" t="s">
        <v>42</v>
      </c>
      <c r="O701" s="90"/>
      <c r="P701" s="228">
        <f>O701*H701</f>
        <v>0</v>
      </c>
      <c r="Q701" s="228">
        <v>0.02</v>
      </c>
      <c r="R701" s="228">
        <f>Q701*H701</f>
        <v>3.8230000000000004</v>
      </c>
      <c r="S701" s="228">
        <v>0</v>
      </c>
      <c r="T701" s="229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30" t="s">
        <v>323</v>
      </c>
      <c r="AT701" s="230" t="s">
        <v>195</v>
      </c>
      <c r="AU701" s="230" t="s">
        <v>154</v>
      </c>
      <c r="AY701" s="16" t="s">
        <v>147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6" t="s">
        <v>154</v>
      </c>
      <c r="BK701" s="231">
        <f>ROUND(I701*H701,2)</f>
        <v>0</v>
      </c>
      <c r="BL701" s="16" t="s">
        <v>235</v>
      </c>
      <c r="BM701" s="230" t="s">
        <v>1194</v>
      </c>
    </row>
    <row r="702" s="13" customFormat="1">
      <c r="A702" s="13"/>
      <c r="B702" s="232"/>
      <c r="C702" s="233"/>
      <c r="D702" s="234" t="s">
        <v>156</v>
      </c>
      <c r="E702" s="235" t="s">
        <v>1</v>
      </c>
      <c r="F702" s="236" t="s">
        <v>1195</v>
      </c>
      <c r="G702" s="233"/>
      <c r="H702" s="237">
        <v>36.262</v>
      </c>
      <c r="I702" s="238"/>
      <c r="J702" s="233"/>
      <c r="K702" s="233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156</v>
      </c>
      <c r="AU702" s="243" t="s">
        <v>154</v>
      </c>
      <c r="AV702" s="13" t="s">
        <v>154</v>
      </c>
      <c r="AW702" s="13" t="s">
        <v>31</v>
      </c>
      <c r="AX702" s="13" t="s">
        <v>76</v>
      </c>
      <c r="AY702" s="243" t="s">
        <v>147</v>
      </c>
    </row>
    <row r="703" s="13" customFormat="1">
      <c r="A703" s="13"/>
      <c r="B703" s="232"/>
      <c r="C703" s="233"/>
      <c r="D703" s="234" t="s">
        <v>156</v>
      </c>
      <c r="E703" s="235" t="s">
        <v>1</v>
      </c>
      <c r="F703" s="236" t="s">
        <v>1196</v>
      </c>
      <c r="G703" s="233"/>
      <c r="H703" s="237">
        <v>122.03</v>
      </c>
      <c r="I703" s="238"/>
      <c r="J703" s="233"/>
      <c r="K703" s="233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156</v>
      </c>
      <c r="AU703" s="243" t="s">
        <v>154</v>
      </c>
      <c r="AV703" s="13" t="s">
        <v>154</v>
      </c>
      <c r="AW703" s="13" t="s">
        <v>31</v>
      </c>
      <c r="AX703" s="13" t="s">
        <v>76</v>
      </c>
      <c r="AY703" s="243" t="s">
        <v>147</v>
      </c>
    </row>
    <row r="704" s="13" customFormat="1">
      <c r="A704" s="13"/>
      <c r="B704" s="232"/>
      <c r="C704" s="233"/>
      <c r="D704" s="234" t="s">
        <v>156</v>
      </c>
      <c r="E704" s="235" t="s">
        <v>1</v>
      </c>
      <c r="F704" s="236" t="s">
        <v>1197</v>
      </c>
      <c r="G704" s="233"/>
      <c r="H704" s="237">
        <v>23.756</v>
      </c>
      <c r="I704" s="238"/>
      <c r="J704" s="233"/>
      <c r="K704" s="233"/>
      <c r="L704" s="239"/>
      <c r="M704" s="240"/>
      <c r="N704" s="241"/>
      <c r="O704" s="241"/>
      <c r="P704" s="241"/>
      <c r="Q704" s="241"/>
      <c r="R704" s="241"/>
      <c r="S704" s="241"/>
      <c r="T704" s="24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3" t="s">
        <v>156</v>
      </c>
      <c r="AU704" s="243" t="s">
        <v>154</v>
      </c>
      <c r="AV704" s="13" t="s">
        <v>154</v>
      </c>
      <c r="AW704" s="13" t="s">
        <v>31</v>
      </c>
      <c r="AX704" s="13" t="s">
        <v>76</v>
      </c>
      <c r="AY704" s="243" t="s">
        <v>147</v>
      </c>
    </row>
    <row r="705" s="13" customFormat="1">
      <c r="A705" s="13"/>
      <c r="B705" s="232"/>
      <c r="C705" s="233"/>
      <c r="D705" s="234" t="s">
        <v>156</v>
      </c>
      <c r="E705" s="233"/>
      <c r="F705" s="236" t="s">
        <v>1198</v>
      </c>
      <c r="G705" s="233"/>
      <c r="H705" s="237">
        <v>191.15000000000001</v>
      </c>
      <c r="I705" s="238"/>
      <c r="J705" s="233"/>
      <c r="K705" s="233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156</v>
      </c>
      <c r="AU705" s="243" t="s">
        <v>154</v>
      </c>
      <c r="AV705" s="13" t="s">
        <v>154</v>
      </c>
      <c r="AW705" s="13" t="s">
        <v>4</v>
      </c>
      <c r="AX705" s="13" t="s">
        <v>84</v>
      </c>
      <c r="AY705" s="243" t="s">
        <v>147</v>
      </c>
    </row>
    <row r="706" s="2" customFormat="1" ht="33" customHeight="1">
      <c r="A706" s="37"/>
      <c r="B706" s="38"/>
      <c r="C706" s="218" t="s">
        <v>1199</v>
      </c>
      <c r="D706" s="218" t="s">
        <v>149</v>
      </c>
      <c r="E706" s="219" t="s">
        <v>1200</v>
      </c>
      <c r="F706" s="220" t="s">
        <v>1201</v>
      </c>
      <c r="G706" s="221" t="s">
        <v>152</v>
      </c>
      <c r="H706" s="222">
        <v>131.79300000000001</v>
      </c>
      <c r="I706" s="223"/>
      <c r="J706" s="224">
        <f>ROUND(I706*H706,2)</f>
        <v>0</v>
      </c>
      <c r="K706" s="225"/>
      <c r="L706" s="43"/>
      <c r="M706" s="226" t="s">
        <v>1</v>
      </c>
      <c r="N706" s="227" t="s">
        <v>42</v>
      </c>
      <c r="O706" s="90"/>
      <c r="P706" s="228">
        <f>O706*H706</f>
        <v>0</v>
      </c>
      <c r="Q706" s="228">
        <v>0.00019000000000000001</v>
      </c>
      <c r="R706" s="228">
        <f>Q706*H706</f>
        <v>0.025040670000000001</v>
      </c>
      <c r="S706" s="228">
        <v>0</v>
      </c>
      <c r="T706" s="229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230" t="s">
        <v>235</v>
      </c>
      <c r="AT706" s="230" t="s">
        <v>149</v>
      </c>
      <c r="AU706" s="230" t="s">
        <v>154</v>
      </c>
      <c r="AY706" s="16" t="s">
        <v>147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6" t="s">
        <v>154</v>
      </c>
      <c r="BK706" s="231">
        <f>ROUND(I706*H706,2)</f>
        <v>0</v>
      </c>
      <c r="BL706" s="16" t="s">
        <v>235</v>
      </c>
      <c r="BM706" s="230" t="s">
        <v>1202</v>
      </c>
    </row>
    <row r="707" s="14" customFormat="1">
      <c r="A707" s="14"/>
      <c r="B707" s="255"/>
      <c r="C707" s="256"/>
      <c r="D707" s="234" t="s">
        <v>156</v>
      </c>
      <c r="E707" s="257" t="s">
        <v>1</v>
      </c>
      <c r="F707" s="258" t="s">
        <v>1203</v>
      </c>
      <c r="G707" s="256"/>
      <c r="H707" s="257" t="s">
        <v>1</v>
      </c>
      <c r="I707" s="259"/>
      <c r="J707" s="256"/>
      <c r="K707" s="256"/>
      <c r="L707" s="260"/>
      <c r="M707" s="261"/>
      <c r="N707" s="262"/>
      <c r="O707" s="262"/>
      <c r="P707" s="262"/>
      <c r="Q707" s="262"/>
      <c r="R707" s="262"/>
      <c r="S707" s="262"/>
      <c r="T707" s="26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4" t="s">
        <v>156</v>
      </c>
      <c r="AU707" s="264" t="s">
        <v>154</v>
      </c>
      <c r="AV707" s="14" t="s">
        <v>84</v>
      </c>
      <c r="AW707" s="14" t="s">
        <v>31</v>
      </c>
      <c r="AX707" s="14" t="s">
        <v>76</v>
      </c>
      <c r="AY707" s="264" t="s">
        <v>147</v>
      </c>
    </row>
    <row r="708" s="13" customFormat="1">
      <c r="A708" s="13"/>
      <c r="B708" s="232"/>
      <c r="C708" s="233"/>
      <c r="D708" s="234" t="s">
        <v>156</v>
      </c>
      <c r="E708" s="235" t="s">
        <v>1</v>
      </c>
      <c r="F708" s="236" t="s">
        <v>1204</v>
      </c>
      <c r="G708" s="233"/>
      <c r="H708" s="237">
        <v>17.475000000000001</v>
      </c>
      <c r="I708" s="238"/>
      <c r="J708" s="233"/>
      <c r="K708" s="233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156</v>
      </c>
      <c r="AU708" s="243" t="s">
        <v>154</v>
      </c>
      <c r="AV708" s="13" t="s">
        <v>154</v>
      </c>
      <c r="AW708" s="13" t="s">
        <v>31</v>
      </c>
      <c r="AX708" s="13" t="s">
        <v>76</v>
      </c>
      <c r="AY708" s="243" t="s">
        <v>147</v>
      </c>
    </row>
    <row r="709" s="13" customFormat="1">
      <c r="A709" s="13"/>
      <c r="B709" s="232"/>
      <c r="C709" s="233"/>
      <c r="D709" s="234" t="s">
        <v>156</v>
      </c>
      <c r="E709" s="235" t="s">
        <v>1</v>
      </c>
      <c r="F709" s="236" t="s">
        <v>1205</v>
      </c>
      <c r="G709" s="233"/>
      <c r="H709" s="237">
        <v>103.782</v>
      </c>
      <c r="I709" s="238"/>
      <c r="J709" s="233"/>
      <c r="K709" s="233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156</v>
      </c>
      <c r="AU709" s="243" t="s">
        <v>154</v>
      </c>
      <c r="AV709" s="13" t="s">
        <v>154</v>
      </c>
      <c r="AW709" s="13" t="s">
        <v>31</v>
      </c>
      <c r="AX709" s="13" t="s">
        <v>76</v>
      </c>
      <c r="AY709" s="243" t="s">
        <v>147</v>
      </c>
    </row>
    <row r="710" s="14" customFormat="1">
      <c r="A710" s="14"/>
      <c r="B710" s="255"/>
      <c r="C710" s="256"/>
      <c r="D710" s="234" t="s">
        <v>156</v>
      </c>
      <c r="E710" s="257" t="s">
        <v>1</v>
      </c>
      <c r="F710" s="258" t="s">
        <v>1206</v>
      </c>
      <c r="G710" s="256"/>
      <c r="H710" s="257" t="s">
        <v>1</v>
      </c>
      <c r="I710" s="259"/>
      <c r="J710" s="256"/>
      <c r="K710" s="256"/>
      <c r="L710" s="260"/>
      <c r="M710" s="261"/>
      <c r="N710" s="262"/>
      <c r="O710" s="262"/>
      <c r="P710" s="262"/>
      <c r="Q710" s="262"/>
      <c r="R710" s="262"/>
      <c r="S710" s="262"/>
      <c r="T710" s="26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4" t="s">
        <v>156</v>
      </c>
      <c r="AU710" s="264" t="s">
        <v>154</v>
      </c>
      <c r="AV710" s="14" t="s">
        <v>84</v>
      </c>
      <c r="AW710" s="14" t="s">
        <v>31</v>
      </c>
      <c r="AX710" s="14" t="s">
        <v>76</v>
      </c>
      <c r="AY710" s="264" t="s">
        <v>147</v>
      </c>
    </row>
    <row r="711" s="13" customFormat="1">
      <c r="A711" s="13"/>
      <c r="B711" s="232"/>
      <c r="C711" s="233"/>
      <c r="D711" s="234" t="s">
        <v>156</v>
      </c>
      <c r="E711" s="235" t="s">
        <v>1</v>
      </c>
      <c r="F711" s="236" t="s">
        <v>1207</v>
      </c>
      <c r="G711" s="233"/>
      <c r="H711" s="237">
        <v>10.536</v>
      </c>
      <c r="I711" s="238"/>
      <c r="J711" s="233"/>
      <c r="K711" s="233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156</v>
      </c>
      <c r="AU711" s="243" t="s">
        <v>154</v>
      </c>
      <c r="AV711" s="13" t="s">
        <v>154</v>
      </c>
      <c r="AW711" s="13" t="s">
        <v>31</v>
      </c>
      <c r="AX711" s="13" t="s">
        <v>76</v>
      </c>
      <c r="AY711" s="243" t="s">
        <v>147</v>
      </c>
    </row>
    <row r="712" s="2" customFormat="1" ht="24.15" customHeight="1">
      <c r="A712" s="37"/>
      <c r="B712" s="38"/>
      <c r="C712" s="244" t="s">
        <v>1208</v>
      </c>
      <c r="D712" s="244" t="s">
        <v>195</v>
      </c>
      <c r="E712" s="245" t="s">
        <v>1209</v>
      </c>
      <c r="F712" s="246" t="s">
        <v>1210</v>
      </c>
      <c r="G712" s="247" t="s">
        <v>152</v>
      </c>
      <c r="H712" s="248">
        <v>17.475000000000001</v>
      </c>
      <c r="I712" s="249"/>
      <c r="J712" s="250">
        <f>ROUND(I712*H712,2)</f>
        <v>0</v>
      </c>
      <c r="K712" s="251"/>
      <c r="L712" s="252"/>
      <c r="M712" s="253" t="s">
        <v>1</v>
      </c>
      <c r="N712" s="254" t="s">
        <v>42</v>
      </c>
      <c r="O712" s="90"/>
      <c r="P712" s="228">
        <f>O712*H712</f>
        <v>0</v>
      </c>
      <c r="Q712" s="228">
        <v>0.0015</v>
      </c>
      <c r="R712" s="228">
        <f>Q712*H712</f>
        <v>0.026212500000000003</v>
      </c>
      <c r="S712" s="228">
        <v>0</v>
      </c>
      <c r="T712" s="229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30" t="s">
        <v>323</v>
      </c>
      <c r="AT712" s="230" t="s">
        <v>195</v>
      </c>
      <c r="AU712" s="230" t="s">
        <v>154</v>
      </c>
      <c r="AY712" s="16" t="s">
        <v>147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6" t="s">
        <v>154</v>
      </c>
      <c r="BK712" s="231">
        <f>ROUND(I712*H712,2)</f>
        <v>0</v>
      </c>
      <c r="BL712" s="16" t="s">
        <v>235</v>
      </c>
      <c r="BM712" s="230" t="s">
        <v>1211</v>
      </c>
    </row>
    <row r="713" s="13" customFormat="1">
      <c r="A713" s="13"/>
      <c r="B713" s="232"/>
      <c r="C713" s="233"/>
      <c r="D713" s="234" t="s">
        <v>156</v>
      </c>
      <c r="E713" s="235" t="s">
        <v>1</v>
      </c>
      <c r="F713" s="236" t="s">
        <v>1204</v>
      </c>
      <c r="G713" s="233"/>
      <c r="H713" s="237">
        <v>17.475000000000001</v>
      </c>
      <c r="I713" s="238"/>
      <c r="J713" s="233"/>
      <c r="K713" s="233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156</v>
      </c>
      <c r="AU713" s="243" t="s">
        <v>154</v>
      </c>
      <c r="AV713" s="13" t="s">
        <v>154</v>
      </c>
      <c r="AW713" s="13" t="s">
        <v>31</v>
      </c>
      <c r="AX713" s="13" t="s">
        <v>76</v>
      </c>
      <c r="AY713" s="243" t="s">
        <v>147</v>
      </c>
    </row>
    <row r="714" s="2" customFormat="1" ht="24.15" customHeight="1">
      <c r="A714" s="37"/>
      <c r="B714" s="38"/>
      <c r="C714" s="244" t="s">
        <v>1212</v>
      </c>
      <c r="D714" s="244" t="s">
        <v>195</v>
      </c>
      <c r="E714" s="245" t="s">
        <v>1213</v>
      </c>
      <c r="F714" s="246" t="s">
        <v>1214</v>
      </c>
      <c r="G714" s="247" t="s">
        <v>152</v>
      </c>
      <c r="H714" s="248">
        <v>108.971</v>
      </c>
      <c r="I714" s="249"/>
      <c r="J714" s="250">
        <f>ROUND(I714*H714,2)</f>
        <v>0</v>
      </c>
      <c r="K714" s="251"/>
      <c r="L714" s="252"/>
      <c r="M714" s="253" t="s">
        <v>1</v>
      </c>
      <c r="N714" s="254" t="s">
        <v>42</v>
      </c>
      <c r="O714" s="90"/>
      <c r="P714" s="228">
        <f>O714*H714</f>
        <v>0</v>
      </c>
      <c r="Q714" s="228">
        <v>0.0025000000000000001</v>
      </c>
      <c r="R714" s="228">
        <f>Q714*H714</f>
        <v>0.27242749999999999</v>
      </c>
      <c r="S714" s="228">
        <v>0</v>
      </c>
      <c r="T714" s="229">
        <f>S714*H714</f>
        <v>0</v>
      </c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R714" s="230" t="s">
        <v>323</v>
      </c>
      <c r="AT714" s="230" t="s">
        <v>195</v>
      </c>
      <c r="AU714" s="230" t="s">
        <v>154</v>
      </c>
      <c r="AY714" s="16" t="s">
        <v>147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6" t="s">
        <v>154</v>
      </c>
      <c r="BK714" s="231">
        <f>ROUND(I714*H714,2)</f>
        <v>0</v>
      </c>
      <c r="BL714" s="16" t="s">
        <v>235</v>
      </c>
      <c r="BM714" s="230" t="s">
        <v>1215</v>
      </c>
    </row>
    <row r="715" s="13" customFormat="1">
      <c r="A715" s="13"/>
      <c r="B715" s="232"/>
      <c r="C715" s="233"/>
      <c r="D715" s="234" t="s">
        <v>156</v>
      </c>
      <c r="E715" s="235" t="s">
        <v>1</v>
      </c>
      <c r="F715" s="236" t="s">
        <v>1205</v>
      </c>
      <c r="G715" s="233"/>
      <c r="H715" s="237">
        <v>103.782</v>
      </c>
      <c r="I715" s="238"/>
      <c r="J715" s="233"/>
      <c r="K715" s="233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156</v>
      </c>
      <c r="AU715" s="243" t="s">
        <v>154</v>
      </c>
      <c r="AV715" s="13" t="s">
        <v>154</v>
      </c>
      <c r="AW715" s="13" t="s">
        <v>31</v>
      </c>
      <c r="AX715" s="13" t="s">
        <v>84</v>
      </c>
      <c r="AY715" s="243" t="s">
        <v>147</v>
      </c>
    </row>
    <row r="716" s="13" customFormat="1">
      <c r="A716" s="13"/>
      <c r="B716" s="232"/>
      <c r="C716" s="233"/>
      <c r="D716" s="234" t="s">
        <v>156</v>
      </c>
      <c r="E716" s="233"/>
      <c r="F716" s="236" t="s">
        <v>1216</v>
      </c>
      <c r="G716" s="233"/>
      <c r="H716" s="237">
        <v>108.971</v>
      </c>
      <c r="I716" s="238"/>
      <c r="J716" s="233"/>
      <c r="K716" s="233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156</v>
      </c>
      <c r="AU716" s="243" t="s">
        <v>154</v>
      </c>
      <c r="AV716" s="13" t="s">
        <v>154</v>
      </c>
      <c r="AW716" s="13" t="s">
        <v>4</v>
      </c>
      <c r="AX716" s="13" t="s">
        <v>84</v>
      </c>
      <c r="AY716" s="243" t="s">
        <v>147</v>
      </c>
    </row>
    <row r="717" s="2" customFormat="1" ht="24.15" customHeight="1">
      <c r="A717" s="37"/>
      <c r="B717" s="38"/>
      <c r="C717" s="244" t="s">
        <v>1217</v>
      </c>
      <c r="D717" s="244" t="s">
        <v>195</v>
      </c>
      <c r="E717" s="245" t="s">
        <v>1218</v>
      </c>
      <c r="F717" s="246" t="s">
        <v>1219</v>
      </c>
      <c r="G717" s="247" t="s">
        <v>152</v>
      </c>
      <c r="H717" s="248">
        <v>11.063000000000001</v>
      </c>
      <c r="I717" s="249"/>
      <c r="J717" s="250">
        <f>ROUND(I717*H717,2)</f>
        <v>0</v>
      </c>
      <c r="K717" s="251"/>
      <c r="L717" s="252"/>
      <c r="M717" s="253" t="s">
        <v>1</v>
      </c>
      <c r="N717" s="254" t="s">
        <v>42</v>
      </c>
      <c r="O717" s="90"/>
      <c r="P717" s="228">
        <f>O717*H717</f>
        <v>0</v>
      </c>
      <c r="Q717" s="228">
        <v>0.0041999999999999997</v>
      </c>
      <c r="R717" s="228">
        <f>Q717*H717</f>
        <v>0.046464600000000002</v>
      </c>
      <c r="S717" s="228">
        <v>0</v>
      </c>
      <c r="T717" s="229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30" t="s">
        <v>323</v>
      </c>
      <c r="AT717" s="230" t="s">
        <v>195</v>
      </c>
      <c r="AU717" s="230" t="s">
        <v>154</v>
      </c>
      <c r="AY717" s="16" t="s">
        <v>147</v>
      </c>
      <c r="BE717" s="231">
        <f>IF(N717="základní",J717,0)</f>
        <v>0</v>
      </c>
      <c r="BF717" s="231">
        <f>IF(N717="snížená",J717,0)</f>
        <v>0</v>
      </c>
      <c r="BG717" s="231">
        <f>IF(N717="zákl. přenesená",J717,0)</f>
        <v>0</v>
      </c>
      <c r="BH717" s="231">
        <f>IF(N717="sníž. přenesená",J717,0)</f>
        <v>0</v>
      </c>
      <c r="BI717" s="231">
        <f>IF(N717="nulová",J717,0)</f>
        <v>0</v>
      </c>
      <c r="BJ717" s="16" t="s">
        <v>154</v>
      </c>
      <c r="BK717" s="231">
        <f>ROUND(I717*H717,2)</f>
        <v>0</v>
      </c>
      <c r="BL717" s="16" t="s">
        <v>235</v>
      </c>
      <c r="BM717" s="230" t="s">
        <v>1220</v>
      </c>
    </row>
    <row r="718" s="13" customFormat="1">
      <c r="A718" s="13"/>
      <c r="B718" s="232"/>
      <c r="C718" s="233"/>
      <c r="D718" s="234" t="s">
        <v>156</v>
      </c>
      <c r="E718" s="235" t="s">
        <v>1</v>
      </c>
      <c r="F718" s="236" t="s">
        <v>1207</v>
      </c>
      <c r="G718" s="233"/>
      <c r="H718" s="237">
        <v>10.536</v>
      </c>
      <c r="I718" s="238"/>
      <c r="J718" s="233"/>
      <c r="K718" s="233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156</v>
      </c>
      <c r="AU718" s="243" t="s">
        <v>154</v>
      </c>
      <c r="AV718" s="13" t="s">
        <v>154</v>
      </c>
      <c r="AW718" s="13" t="s">
        <v>31</v>
      </c>
      <c r="AX718" s="13" t="s">
        <v>76</v>
      </c>
      <c r="AY718" s="243" t="s">
        <v>147</v>
      </c>
    </row>
    <row r="719" s="13" customFormat="1">
      <c r="A719" s="13"/>
      <c r="B719" s="232"/>
      <c r="C719" s="233"/>
      <c r="D719" s="234" t="s">
        <v>156</v>
      </c>
      <c r="E719" s="233"/>
      <c r="F719" s="236" t="s">
        <v>1221</v>
      </c>
      <c r="G719" s="233"/>
      <c r="H719" s="237">
        <v>11.063000000000001</v>
      </c>
      <c r="I719" s="238"/>
      <c r="J719" s="233"/>
      <c r="K719" s="233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156</v>
      </c>
      <c r="AU719" s="243" t="s">
        <v>154</v>
      </c>
      <c r="AV719" s="13" t="s">
        <v>154</v>
      </c>
      <c r="AW719" s="13" t="s">
        <v>4</v>
      </c>
      <c r="AX719" s="13" t="s">
        <v>84</v>
      </c>
      <c r="AY719" s="243" t="s">
        <v>147</v>
      </c>
    </row>
    <row r="720" s="2" customFormat="1" ht="37.8" customHeight="1">
      <c r="A720" s="37"/>
      <c r="B720" s="38"/>
      <c r="C720" s="218" t="s">
        <v>1222</v>
      </c>
      <c r="D720" s="218" t="s">
        <v>149</v>
      </c>
      <c r="E720" s="219" t="s">
        <v>1223</v>
      </c>
      <c r="F720" s="220" t="s">
        <v>1224</v>
      </c>
      <c r="G720" s="221" t="s">
        <v>152</v>
      </c>
      <c r="H720" s="222">
        <v>98.981999999999999</v>
      </c>
      <c r="I720" s="223"/>
      <c r="J720" s="224">
        <f>ROUND(I720*H720,2)</f>
        <v>0</v>
      </c>
      <c r="K720" s="225"/>
      <c r="L720" s="43"/>
      <c r="M720" s="226" t="s">
        <v>1</v>
      </c>
      <c r="N720" s="227" t="s">
        <v>42</v>
      </c>
      <c r="O720" s="90"/>
      <c r="P720" s="228">
        <f>O720*H720</f>
        <v>0</v>
      </c>
      <c r="Q720" s="228">
        <v>0.00020000000000000001</v>
      </c>
      <c r="R720" s="228">
        <f>Q720*H720</f>
        <v>0.019796400000000002</v>
      </c>
      <c r="S720" s="228">
        <v>0</v>
      </c>
      <c r="T720" s="229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230" t="s">
        <v>235</v>
      </c>
      <c r="AT720" s="230" t="s">
        <v>149</v>
      </c>
      <c r="AU720" s="230" t="s">
        <v>154</v>
      </c>
      <c r="AY720" s="16" t="s">
        <v>147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6" t="s">
        <v>154</v>
      </c>
      <c r="BK720" s="231">
        <f>ROUND(I720*H720,2)</f>
        <v>0</v>
      </c>
      <c r="BL720" s="16" t="s">
        <v>235</v>
      </c>
      <c r="BM720" s="230" t="s">
        <v>1225</v>
      </c>
    </row>
    <row r="721" s="13" customFormat="1">
      <c r="A721" s="13"/>
      <c r="B721" s="232"/>
      <c r="C721" s="233"/>
      <c r="D721" s="234" t="s">
        <v>156</v>
      </c>
      <c r="E721" s="235" t="s">
        <v>1</v>
      </c>
      <c r="F721" s="236" t="s">
        <v>1071</v>
      </c>
      <c r="G721" s="233"/>
      <c r="H721" s="237">
        <v>98.981999999999999</v>
      </c>
      <c r="I721" s="238"/>
      <c r="J721" s="233"/>
      <c r="K721" s="233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156</v>
      </c>
      <c r="AU721" s="243" t="s">
        <v>154</v>
      </c>
      <c r="AV721" s="13" t="s">
        <v>154</v>
      </c>
      <c r="AW721" s="13" t="s">
        <v>31</v>
      </c>
      <c r="AX721" s="13" t="s">
        <v>76</v>
      </c>
      <c r="AY721" s="243" t="s">
        <v>147</v>
      </c>
    </row>
    <row r="722" s="2" customFormat="1" ht="37.8" customHeight="1">
      <c r="A722" s="37"/>
      <c r="B722" s="38"/>
      <c r="C722" s="218" t="s">
        <v>1226</v>
      </c>
      <c r="D722" s="218" t="s">
        <v>149</v>
      </c>
      <c r="E722" s="219" t="s">
        <v>1227</v>
      </c>
      <c r="F722" s="220" t="s">
        <v>1228</v>
      </c>
      <c r="G722" s="221" t="s">
        <v>152</v>
      </c>
      <c r="H722" s="222">
        <v>608.81799999999998</v>
      </c>
      <c r="I722" s="223"/>
      <c r="J722" s="224">
        <f>ROUND(I722*H722,2)</f>
        <v>0</v>
      </c>
      <c r="K722" s="225"/>
      <c r="L722" s="43"/>
      <c r="M722" s="226" t="s">
        <v>1</v>
      </c>
      <c r="N722" s="227" t="s">
        <v>42</v>
      </c>
      <c r="O722" s="90"/>
      <c r="P722" s="228">
        <f>O722*H722</f>
        <v>0</v>
      </c>
      <c r="Q722" s="228">
        <v>0.00020000000000000001</v>
      </c>
      <c r="R722" s="228">
        <f>Q722*H722</f>
        <v>0.1217636</v>
      </c>
      <c r="S722" s="228">
        <v>0</v>
      </c>
      <c r="T722" s="229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30" t="s">
        <v>235</v>
      </c>
      <c r="AT722" s="230" t="s">
        <v>149</v>
      </c>
      <c r="AU722" s="230" t="s">
        <v>154</v>
      </c>
      <c r="AY722" s="16" t="s">
        <v>147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6" t="s">
        <v>154</v>
      </c>
      <c r="BK722" s="231">
        <f>ROUND(I722*H722,2)</f>
        <v>0</v>
      </c>
      <c r="BL722" s="16" t="s">
        <v>235</v>
      </c>
      <c r="BM722" s="230" t="s">
        <v>1229</v>
      </c>
    </row>
    <row r="723" s="13" customFormat="1">
      <c r="A723" s="13"/>
      <c r="B723" s="232"/>
      <c r="C723" s="233"/>
      <c r="D723" s="234" t="s">
        <v>156</v>
      </c>
      <c r="E723" s="235" t="s">
        <v>1</v>
      </c>
      <c r="F723" s="236" t="s">
        <v>1069</v>
      </c>
      <c r="G723" s="233"/>
      <c r="H723" s="237">
        <v>139.47</v>
      </c>
      <c r="I723" s="238"/>
      <c r="J723" s="233"/>
      <c r="K723" s="233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156</v>
      </c>
      <c r="AU723" s="243" t="s">
        <v>154</v>
      </c>
      <c r="AV723" s="13" t="s">
        <v>154</v>
      </c>
      <c r="AW723" s="13" t="s">
        <v>31</v>
      </c>
      <c r="AX723" s="13" t="s">
        <v>76</v>
      </c>
      <c r="AY723" s="243" t="s">
        <v>147</v>
      </c>
    </row>
    <row r="724" s="13" customFormat="1">
      <c r="A724" s="13"/>
      <c r="B724" s="232"/>
      <c r="C724" s="233"/>
      <c r="D724" s="234" t="s">
        <v>156</v>
      </c>
      <c r="E724" s="235" t="s">
        <v>1</v>
      </c>
      <c r="F724" s="236" t="s">
        <v>1070</v>
      </c>
      <c r="G724" s="233"/>
      <c r="H724" s="237">
        <v>469.34800000000001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156</v>
      </c>
      <c r="AU724" s="243" t="s">
        <v>154</v>
      </c>
      <c r="AV724" s="13" t="s">
        <v>154</v>
      </c>
      <c r="AW724" s="13" t="s">
        <v>31</v>
      </c>
      <c r="AX724" s="13" t="s">
        <v>76</v>
      </c>
      <c r="AY724" s="243" t="s">
        <v>147</v>
      </c>
    </row>
    <row r="725" s="2" customFormat="1" ht="24.15" customHeight="1">
      <c r="A725" s="37"/>
      <c r="B725" s="38"/>
      <c r="C725" s="218" t="s">
        <v>1230</v>
      </c>
      <c r="D725" s="218" t="s">
        <v>149</v>
      </c>
      <c r="E725" s="219" t="s">
        <v>1231</v>
      </c>
      <c r="F725" s="220" t="s">
        <v>1232</v>
      </c>
      <c r="G725" s="221" t="s">
        <v>178</v>
      </c>
      <c r="H725" s="222">
        <v>4.3760000000000003</v>
      </c>
      <c r="I725" s="223"/>
      <c r="J725" s="224">
        <f>ROUND(I725*H725,2)</f>
        <v>0</v>
      </c>
      <c r="K725" s="225"/>
      <c r="L725" s="43"/>
      <c r="M725" s="226" t="s">
        <v>1</v>
      </c>
      <c r="N725" s="227" t="s">
        <v>42</v>
      </c>
      <c r="O725" s="90"/>
      <c r="P725" s="228">
        <f>O725*H725</f>
        <v>0</v>
      </c>
      <c r="Q725" s="228">
        <v>0</v>
      </c>
      <c r="R725" s="228">
        <f>Q725*H725</f>
        <v>0</v>
      </c>
      <c r="S725" s="228">
        <v>0</v>
      </c>
      <c r="T725" s="229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30" t="s">
        <v>235</v>
      </c>
      <c r="AT725" s="230" t="s">
        <v>149</v>
      </c>
      <c r="AU725" s="230" t="s">
        <v>154</v>
      </c>
      <c r="AY725" s="16" t="s">
        <v>147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6" t="s">
        <v>154</v>
      </c>
      <c r="BK725" s="231">
        <f>ROUND(I725*H725,2)</f>
        <v>0</v>
      </c>
      <c r="BL725" s="16" t="s">
        <v>235</v>
      </c>
      <c r="BM725" s="230" t="s">
        <v>1233</v>
      </c>
    </row>
    <row r="726" s="12" customFormat="1" ht="22.8" customHeight="1">
      <c r="A726" s="12"/>
      <c r="B726" s="202"/>
      <c r="C726" s="203"/>
      <c r="D726" s="204" t="s">
        <v>75</v>
      </c>
      <c r="E726" s="216" t="s">
        <v>1234</v>
      </c>
      <c r="F726" s="216" t="s">
        <v>1235</v>
      </c>
      <c r="G726" s="203"/>
      <c r="H726" s="203"/>
      <c r="I726" s="206"/>
      <c r="J726" s="217">
        <f>BK726</f>
        <v>0</v>
      </c>
      <c r="K726" s="203"/>
      <c r="L726" s="208"/>
      <c r="M726" s="209"/>
      <c r="N726" s="210"/>
      <c r="O726" s="210"/>
      <c r="P726" s="211">
        <f>SUM(P727:P728)</f>
        <v>0</v>
      </c>
      <c r="Q726" s="210"/>
      <c r="R726" s="211">
        <f>SUM(R727:R728)</f>
        <v>0</v>
      </c>
      <c r="S726" s="210"/>
      <c r="T726" s="212">
        <f>SUM(T727:T728)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3" t="s">
        <v>154</v>
      </c>
      <c r="AT726" s="214" t="s">
        <v>75</v>
      </c>
      <c r="AU726" s="214" t="s">
        <v>84</v>
      </c>
      <c r="AY726" s="213" t="s">
        <v>147</v>
      </c>
      <c r="BK726" s="215">
        <f>SUM(BK727:BK728)</f>
        <v>0</v>
      </c>
    </row>
    <row r="727" s="2" customFormat="1" ht="16.5" customHeight="1">
      <c r="A727" s="37"/>
      <c r="B727" s="38"/>
      <c r="C727" s="218" t="s">
        <v>1236</v>
      </c>
      <c r="D727" s="218" t="s">
        <v>149</v>
      </c>
      <c r="E727" s="219" t="s">
        <v>1237</v>
      </c>
      <c r="F727" s="220" t="s">
        <v>1238</v>
      </c>
      <c r="G727" s="221" t="s">
        <v>761</v>
      </c>
      <c r="H727" s="222">
        <v>1</v>
      </c>
      <c r="I727" s="223"/>
      <c r="J727" s="224">
        <f>ROUND(I727*H727,2)</f>
        <v>0</v>
      </c>
      <c r="K727" s="225"/>
      <c r="L727" s="43"/>
      <c r="M727" s="226" t="s">
        <v>1</v>
      </c>
      <c r="N727" s="227" t="s">
        <v>42</v>
      </c>
      <c r="O727" s="90"/>
      <c r="P727" s="228">
        <f>O727*H727</f>
        <v>0</v>
      </c>
      <c r="Q727" s="228">
        <v>0</v>
      </c>
      <c r="R727" s="228">
        <f>Q727*H727</f>
        <v>0</v>
      </c>
      <c r="S727" s="228">
        <v>0</v>
      </c>
      <c r="T727" s="229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230" t="s">
        <v>235</v>
      </c>
      <c r="AT727" s="230" t="s">
        <v>149</v>
      </c>
      <c r="AU727" s="230" t="s">
        <v>154</v>
      </c>
      <c r="AY727" s="16" t="s">
        <v>147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16" t="s">
        <v>154</v>
      </c>
      <c r="BK727" s="231">
        <f>ROUND(I727*H727,2)</f>
        <v>0</v>
      </c>
      <c r="BL727" s="16" t="s">
        <v>235</v>
      </c>
      <c r="BM727" s="230" t="s">
        <v>1239</v>
      </c>
    </row>
    <row r="728" s="2" customFormat="1" ht="24.15" customHeight="1">
      <c r="A728" s="37"/>
      <c r="B728" s="38"/>
      <c r="C728" s="218" t="s">
        <v>1240</v>
      </c>
      <c r="D728" s="218" t="s">
        <v>149</v>
      </c>
      <c r="E728" s="219" t="s">
        <v>1241</v>
      </c>
      <c r="F728" s="220" t="s">
        <v>1242</v>
      </c>
      <c r="G728" s="221" t="s">
        <v>1243</v>
      </c>
      <c r="H728" s="265"/>
      <c r="I728" s="223"/>
      <c r="J728" s="224">
        <f>ROUND(I728*H728,2)</f>
        <v>0</v>
      </c>
      <c r="K728" s="225"/>
      <c r="L728" s="43"/>
      <c r="M728" s="226" t="s">
        <v>1</v>
      </c>
      <c r="N728" s="227" t="s">
        <v>42</v>
      </c>
      <c r="O728" s="90"/>
      <c r="P728" s="228">
        <f>O728*H728</f>
        <v>0</v>
      </c>
      <c r="Q728" s="228">
        <v>0</v>
      </c>
      <c r="R728" s="228">
        <f>Q728*H728</f>
        <v>0</v>
      </c>
      <c r="S728" s="228">
        <v>0</v>
      </c>
      <c r="T728" s="229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30" t="s">
        <v>235</v>
      </c>
      <c r="AT728" s="230" t="s">
        <v>149</v>
      </c>
      <c r="AU728" s="230" t="s">
        <v>154</v>
      </c>
      <c r="AY728" s="16" t="s">
        <v>147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6" t="s">
        <v>154</v>
      </c>
      <c r="BK728" s="231">
        <f>ROUND(I728*H728,2)</f>
        <v>0</v>
      </c>
      <c r="BL728" s="16" t="s">
        <v>235</v>
      </c>
      <c r="BM728" s="230" t="s">
        <v>1244</v>
      </c>
    </row>
    <row r="729" s="12" customFormat="1" ht="22.8" customHeight="1">
      <c r="A729" s="12"/>
      <c r="B729" s="202"/>
      <c r="C729" s="203"/>
      <c r="D729" s="204" t="s">
        <v>75</v>
      </c>
      <c r="E729" s="216" t="s">
        <v>1245</v>
      </c>
      <c r="F729" s="216" t="s">
        <v>1246</v>
      </c>
      <c r="G729" s="203"/>
      <c r="H729" s="203"/>
      <c r="I729" s="206"/>
      <c r="J729" s="217">
        <f>BK729</f>
        <v>0</v>
      </c>
      <c r="K729" s="203"/>
      <c r="L729" s="208"/>
      <c r="M729" s="209"/>
      <c r="N729" s="210"/>
      <c r="O729" s="210"/>
      <c r="P729" s="211">
        <f>SUM(P730:P741)</f>
        <v>0</v>
      </c>
      <c r="Q729" s="210"/>
      <c r="R729" s="211">
        <f>SUM(R730:R741)</f>
        <v>0.75341899999999995</v>
      </c>
      <c r="S729" s="210"/>
      <c r="T729" s="212">
        <f>SUM(T730:T741)</f>
        <v>28.682609999999997</v>
      </c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R729" s="213" t="s">
        <v>154</v>
      </c>
      <c r="AT729" s="214" t="s">
        <v>75</v>
      </c>
      <c r="AU729" s="214" t="s">
        <v>84</v>
      </c>
      <c r="AY729" s="213" t="s">
        <v>147</v>
      </c>
      <c r="BK729" s="215">
        <f>SUM(BK730:BK741)</f>
        <v>0</v>
      </c>
    </row>
    <row r="730" s="2" customFormat="1" ht="24.15" customHeight="1">
      <c r="A730" s="37"/>
      <c r="B730" s="38"/>
      <c r="C730" s="218" t="s">
        <v>1247</v>
      </c>
      <c r="D730" s="218" t="s">
        <v>149</v>
      </c>
      <c r="E730" s="219" t="s">
        <v>1248</v>
      </c>
      <c r="F730" s="220" t="s">
        <v>1249</v>
      </c>
      <c r="G730" s="221" t="s">
        <v>215</v>
      </c>
      <c r="H730" s="222">
        <v>1247.0699999999999</v>
      </c>
      <c r="I730" s="223"/>
      <c r="J730" s="224">
        <f>ROUND(I730*H730,2)</f>
        <v>0</v>
      </c>
      <c r="K730" s="225"/>
      <c r="L730" s="43"/>
      <c r="M730" s="226" t="s">
        <v>1</v>
      </c>
      <c r="N730" s="227" t="s">
        <v>42</v>
      </c>
      <c r="O730" s="90"/>
      <c r="P730" s="228">
        <f>O730*H730</f>
        <v>0</v>
      </c>
      <c r="Q730" s="228">
        <v>0</v>
      </c>
      <c r="R730" s="228">
        <f>Q730*H730</f>
        <v>0</v>
      </c>
      <c r="S730" s="228">
        <v>0.014</v>
      </c>
      <c r="T730" s="229">
        <f>S730*H730</f>
        <v>17.45898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230" t="s">
        <v>235</v>
      </c>
      <c r="AT730" s="230" t="s">
        <v>149</v>
      </c>
      <c r="AU730" s="230" t="s">
        <v>154</v>
      </c>
      <c r="AY730" s="16" t="s">
        <v>147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6" t="s">
        <v>154</v>
      </c>
      <c r="BK730" s="231">
        <f>ROUND(I730*H730,2)</f>
        <v>0</v>
      </c>
      <c r="BL730" s="16" t="s">
        <v>235</v>
      </c>
      <c r="BM730" s="230" t="s">
        <v>1250</v>
      </c>
    </row>
    <row r="731" s="13" customFormat="1">
      <c r="A731" s="13"/>
      <c r="B731" s="232"/>
      <c r="C731" s="233"/>
      <c r="D731" s="234" t="s">
        <v>156</v>
      </c>
      <c r="E731" s="235" t="s">
        <v>1</v>
      </c>
      <c r="F731" s="236" t="s">
        <v>1251</v>
      </c>
      <c r="G731" s="233"/>
      <c r="H731" s="237">
        <v>1247.0699999999999</v>
      </c>
      <c r="I731" s="238"/>
      <c r="J731" s="233"/>
      <c r="K731" s="233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156</v>
      </c>
      <c r="AU731" s="243" t="s">
        <v>154</v>
      </c>
      <c r="AV731" s="13" t="s">
        <v>154</v>
      </c>
      <c r="AW731" s="13" t="s">
        <v>31</v>
      </c>
      <c r="AX731" s="13" t="s">
        <v>76</v>
      </c>
      <c r="AY731" s="243" t="s">
        <v>147</v>
      </c>
    </row>
    <row r="732" s="2" customFormat="1" ht="16.5" customHeight="1">
      <c r="A732" s="37"/>
      <c r="B732" s="38"/>
      <c r="C732" s="218" t="s">
        <v>1252</v>
      </c>
      <c r="D732" s="218" t="s">
        <v>149</v>
      </c>
      <c r="E732" s="219" t="s">
        <v>1253</v>
      </c>
      <c r="F732" s="220" t="s">
        <v>1254</v>
      </c>
      <c r="G732" s="221" t="s">
        <v>152</v>
      </c>
      <c r="H732" s="222">
        <v>748.24199999999996</v>
      </c>
      <c r="I732" s="223"/>
      <c r="J732" s="224">
        <f>ROUND(I732*H732,2)</f>
        <v>0</v>
      </c>
      <c r="K732" s="225"/>
      <c r="L732" s="43"/>
      <c r="M732" s="226" t="s">
        <v>1</v>
      </c>
      <c r="N732" s="227" t="s">
        <v>42</v>
      </c>
      <c r="O732" s="90"/>
      <c r="P732" s="228">
        <f>O732*H732</f>
        <v>0</v>
      </c>
      <c r="Q732" s="228">
        <v>0</v>
      </c>
      <c r="R732" s="228">
        <f>Q732*H732</f>
        <v>0</v>
      </c>
      <c r="S732" s="228">
        <v>0.014999999999999999</v>
      </c>
      <c r="T732" s="229">
        <f>S732*H732</f>
        <v>11.223629999999998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30" t="s">
        <v>235</v>
      </c>
      <c r="AT732" s="230" t="s">
        <v>149</v>
      </c>
      <c r="AU732" s="230" t="s">
        <v>154</v>
      </c>
      <c r="AY732" s="16" t="s">
        <v>147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6" t="s">
        <v>154</v>
      </c>
      <c r="BK732" s="231">
        <f>ROUND(I732*H732,2)</f>
        <v>0</v>
      </c>
      <c r="BL732" s="16" t="s">
        <v>235</v>
      </c>
      <c r="BM732" s="230" t="s">
        <v>1255</v>
      </c>
    </row>
    <row r="733" s="13" customFormat="1">
      <c r="A733" s="13"/>
      <c r="B733" s="232"/>
      <c r="C733" s="233"/>
      <c r="D733" s="234" t="s">
        <v>156</v>
      </c>
      <c r="E733" s="235" t="s">
        <v>1</v>
      </c>
      <c r="F733" s="236" t="s">
        <v>1086</v>
      </c>
      <c r="G733" s="233"/>
      <c r="H733" s="237">
        <v>148.5</v>
      </c>
      <c r="I733" s="238"/>
      <c r="J733" s="233"/>
      <c r="K733" s="233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156</v>
      </c>
      <c r="AU733" s="243" t="s">
        <v>154</v>
      </c>
      <c r="AV733" s="13" t="s">
        <v>154</v>
      </c>
      <c r="AW733" s="13" t="s">
        <v>31</v>
      </c>
      <c r="AX733" s="13" t="s">
        <v>76</v>
      </c>
      <c r="AY733" s="243" t="s">
        <v>147</v>
      </c>
    </row>
    <row r="734" s="13" customFormat="1">
      <c r="A734" s="13"/>
      <c r="B734" s="232"/>
      <c r="C734" s="233"/>
      <c r="D734" s="234" t="s">
        <v>156</v>
      </c>
      <c r="E734" s="235" t="s">
        <v>1</v>
      </c>
      <c r="F734" s="236" t="s">
        <v>1087</v>
      </c>
      <c r="G734" s="233"/>
      <c r="H734" s="237">
        <v>500.75999999999999</v>
      </c>
      <c r="I734" s="238"/>
      <c r="J734" s="233"/>
      <c r="K734" s="233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156</v>
      </c>
      <c r="AU734" s="243" t="s">
        <v>154</v>
      </c>
      <c r="AV734" s="13" t="s">
        <v>154</v>
      </c>
      <c r="AW734" s="13" t="s">
        <v>31</v>
      </c>
      <c r="AX734" s="13" t="s">
        <v>76</v>
      </c>
      <c r="AY734" s="243" t="s">
        <v>147</v>
      </c>
    </row>
    <row r="735" s="13" customFormat="1">
      <c r="A735" s="13"/>
      <c r="B735" s="232"/>
      <c r="C735" s="233"/>
      <c r="D735" s="234" t="s">
        <v>156</v>
      </c>
      <c r="E735" s="235" t="s">
        <v>1</v>
      </c>
      <c r="F735" s="236" t="s">
        <v>1071</v>
      </c>
      <c r="G735" s="233"/>
      <c r="H735" s="237">
        <v>98.981999999999999</v>
      </c>
      <c r="I735" s="238"/>
      <c r="J735" s="233"/>
      <c r="K735" s="233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156</v>
      </c>
      <c r="AU735" s="243" t="s">
        <v>154</v>
      </c>
      <c r="AV735" s="13" t="s">
        <v>154</v>
      </c>
      <c r="AW735" s="13" t="s">
        <v>31</v>
      </c>
      <c r="AX735" s="13" t="s">
        <v>76</v>
      </c>
      <c r="AY735" s="243" t="s">
        <v>147</v>
      </c>
    </row>
    <row r="736" s="2" customFormat="1" ht="24.15" customHeight="1">
      <c r="A736" s="37"/>
      <c r="B736" s="38"/>
      <c r="C736" s="218" t="s">
        <v>1256</v>
      </c>
      <c r="D736" s="218" t="s">
        <v>149</v>
      </c>
      <c r="E736" s="219" t="s">
        <v>1257</v>
      </c>
      <c r="F736" s="220" t="s">
        <v>1258</v>
      </c>
      <c r="G736" s="221" t="s">
        <v>152</v>
      </c>
      <c r="H736" s="222">
        <v>46.450000000000003</v>
      </c>
      <c r="I736" s="223"/>
      <c r="J736" s="224">
        <f>ROUND(I736*H736,2)</f>
        <v>0</v>
      </c>
      <c r="K736" s="225"/>
      <c r="L736" s="43"/>
      <c r="M736" s="226" t="s">
        <v>1</v>
      </c>
      <c r="N736" s="227" t="s">
        <v>42</v>
      </c>
      <c r="O736" s="90"/>
      <c r="P736" s="228">
        <f>O736*H736</f>
        <v>0</v>
      </c>
      <c r="Q736" s="228">
        <v>0.016219999999999998</v>
      </c>
      <c r="R736" s="228">
        <f>Q736*H736</f>
        <v>0.75341899999999995</v>
      </c>
      <c r="S736" s="228">
        <v>0</v>
      </c>
      <c r="T736" s="229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30" t="s">
        <v>235</v>
      </c>
      <c r="AT736" s="230" t="s">
        <v>149</v>
      </c>
      <c r="AU736" s="230" t="s">
        <v>154</v>
      </c>
      <c r="AY736" s="16" t="s">
        <v>147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6" t="s">
        <v>154</v>
      </c>
      <c r="BK736" s="231">
        <f>ROUND(I736*H736,2)</f>
        <v>0</v>
      </c>
      <c r="BL736" s="16" t="s">
        <v>235</v>
      </c>
      <c r="BM736" s="230" t="s">
        <v>1259</v>
      </c>
    </row>
    <row r="737" s="13" customFormat="1">
      <c r="A737" s="13"/>
      <c r="B737" s="232"/>
      <c r="C737" s="233"/>
      <c r="D737" s="234" t="s">
        <v>156</v>
      </c>
      <c r="E737" s="235" t="s">
        <v>1</v>
      </c>
      <c r="F737" s="236" t="s">
        <v>1147</v>
      </c>
      <c r="G737" s="233"/>
      <c r="H737" s="237">
        <v>8.6999999999999993</v>
      </c>
      <c r="I737" s="238"/>
      <c r="J737" s="233"/>
      <c r="K737" s="233"/>
      <c r="L737" s="239"/>
      <c r="M737" s="240"/>
      <c r="N737" s="241"/>
      <c r="O737" s="241"/>
      <c r="P737" s="241"/>
      <c r="Q737" s="241"/>
      <c r="R737" s="241"/>
      <c r="S737" s="241"/>
      <c r="T737" s="24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3" t="s">
        <v>156</v>
      </c>
      <c r="AU737" s="243" t="s">
        <v>154</v>
      </c>
      <c r="AV737" s="13" t="s">
        <v>154</v>
      </c>
      <c r="AW737" s="13" t="s">
        <v>31</v>
      </c>
      <c r="AX737" s="13" t="s">
        <v>76</v>
      </c>
      <c r="AY737" s="243" t="s">
        <v>147</v>
      </c>
    </row>
    <row r="738" s="13" customFormat="1">
      <c r="A738" s="13"/>
      <c r="B738" s="232"/>
      <c r="C738" s="233"/>
      <c r="D738" s="234" t="s">
        <v>156</v>
      </c>
      <c r="E738" s="235" t="s">
        <v>1</v>
      </c>
      <c r="F738" s="236" t="s">
        <v>1148</v>
      </c>
      <c r="G738" s="233"/>
      <c r="H738" s="237">
        <v>10.5</v>
      </c>
      <c r="I738" s="238"/>
      <c r="J738" s="233"/>
      <c r="K738" s="233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156</v>
      </c>
      <c r="AU738" s="243" t="s">
        <v>154</v>
      </c>
      <c r="AV738" s="13" t="s">
        <v>154</v>
      </c>
      <c r="AW738" s="13" t="s">
        <v>31</v>
      </c>
      <c r="AX738" s="13" t="s">
        <v>76</v>
      </c>
      <c r="AY738" s="243" t="s">
        <v>147</v>
      </c>
    </row>
    <row r="739" s="13" customFormat="1">
      <c r="A739" s="13"/>
      <c r="B739" s="232"/>
      <c r="C739" s="233"/>
      <c r="D739" s="234" t="s">
        <v>156</v>
      </c>
      <c r="E739" s="235" t="s">
        <v>1</v>
      </c>
      <c r="F739" s="236" t="s">
        <v>1149</v>
      </c>
      <c r="G739" s="233"/>
      <c r="H739" s="237">
        <v>11.25</v>
      </c>
      <c r="I739" s="238"/>
      <c r="J739" s="233"/>
      <c r="K739" s="233"/>
      <c r="L739" s="239"/>
      <c r="M739" s="240"/>
      <c r="N739" s="241"/>
      <c r="O739" s="241"/>
      <c r="P739" s="241"/>
      <c r="Q739" s="241"/>
      <c r="R739" s="241"/>
      <c r="S739" s="241"/>
      <c r="T739" s="24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3" t="s">
        <v>156</v>
      </c>
      <c r="AU739" s="243" t="s">
        <v>154</v>
      </c>
      <c r="AV739" s="13" t="s">
        <v>154</v>
      </c>
      <c r="AW739" s="13" t="s">
        <v>31</v>
      </c>
      <c r="AX739" s="13" t="s">
        <v>76</v>
      </c>
      <c r="AY739" s="243" t="s">
        <v>147</v>
      </c>
    </row>
    <row r="740" s="13" customFormat="1">
      <c r="A740" s="13"/>
      <c r="B740" s="232"/>
      <c r="C740" s="233"/>
      <c r="D740" s="234" t="s">
        <v>156</v>
      </c>
      <c r="E740" s="235" t="s">
        <v>1</v>
      </c>
      <c r="F740" s="236" t="s">
        <v>1150</v>
      </c>
      <c r="G740" s="233"/>
      <c r="H740" s="237">
        <v>16</v>
      </c>
      <c r="I740" s="238"/>
      <c r="J740" s="233"/>
      <c r="K740" s="233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156</v>
      </c>
      <c r="AU740" s="243" t="s">
        <v>154</v>
      </c>
      <c r="AV740" s="13" t="s">
        <v>154</v>
      </c>
      <c r="AW740" s="13" t="s">
        <v>31</v>
      </c>
      <c r="AX740" s="13" t="s">
        <v>76</v>
      </c>
      <c r="AY740" s="243" t="s">
        <v>147</v>
      </c>
    </row>
    <row r="741" s="2" customFormat="1" ht="24.15" customHeight="1">
      <c r="A741" s="37"/>
      <c r="B741" s="38"/>
      <c r="C741" s="218" t="s">
        <v>1260</v>
      </c>
      <c r="D741" s="218" t="s">
        <v>149</v>
      </c>
      <c r="E741" s="219" t="s">
        <v>1261</v>
      </c>
      <c r="F741" s="220" t="s">
        <v>1262</v>
      </c>
      <c r="G741" s="221" t="s">
        <v>178</v>
      </c>
      <c r="H741" s="222">
        <v>0.753</v>
      </c>
      <c r="I741" s="223"/>
      <c r="J741" s="224">
        <f>ROUND(I741*H741,2)</f>
        <v>0</v>
      </c>
      <c r="K741" s="225"/>
      <c r="L741" s="43"/>
      <c r="M741" s="226" t="s">
        <v>1</v>
      </c>
      <c r="N741" s="227" t="s">
        <v>42</v>
      </c>
      <c r="O741" s="90"/>
      <c r="P741" s="228">
        <f>O741*H741</f>
        <v>0</v>
      </c>
      <c r="Q741" s="228">
        <v>0</v>
      </c>
      <c r="R741" s="228">
        <f>Q741*H741</f>
        <v>0</v>
      </c>
      <c r="S741" s="228">
        <v>0</v>
      </c>
      <c r="T741" s="229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230" t="s">
        <v>235</v>
      </c>
      <c r="AT741" s="230" t="s">
        <v>149</v>
      </c>
      <c r="AU741" s="230" t="s">
        <v>154</v>
      </c>
      <c r="AY741" s="16" t="s">
        <v>147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6" t="s">
        <v>154</v>
      </c>
      <c r="BK741" s="231">
        <f>ROUND(I741*H741,2)</f>
        <v>0</v>
      </c>
      <c r="BL741" s="16" t="s">
        <v>235</v>
      </c>
      <c r="BM741" s="230" t="s">
        <v>1263</v>
      </c>
    </row>
    <row r="742" s="12" customFormat="1" ht="22.8" customHeight="1">
      <c r="A742" s="12"/>
      <c r="B742" s="202"/>
      <c r="C742" s="203"/>
      <c r="D742" s="204" t="s">
        <v>75</v>
      </c>
      <c r="E742" s="216" t="s">
        <v>1264</v>
      </c>
      <c r="F742" s="216" t="s">
        <v>1265</v>
      </c>
      <c r="G742" s="203"/>
      <c r="H742" s="203"/>
      <c r="I742" s="206"/>
      <c r="J742" s="217">
        <f>BK742</f>
        <v>0</v>
      </c>
      <c r="K742" s="203"/>
      <c r="L742" s="208"/>
      <c r="M742" s="209"/>
      <c r="N742" s="210"/>
      <c r="O742" s="210"/>
      <c r="P742" s="211">
        <f>SUM(P743:P750)</f>
        <v>0</v>
      </c>
      <c r="Q742" s="210"/>
      <c r="R742" s="211">
        <f>SUM(R743:R750)</f>
        <v>0.050110599999999998</v>
      </c>
      <c r="S742" s="210"/>
      <c r="T742" s="212">
        <f>SUM(T743:T750)</f>
        <v>3.1706999999999996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3" t="s">
        <v>154</v>
      </c>
      <c r="AT742" s="214" t="s">
        <v>75</v>
      </c>
      <c r="AU742" s="214" t="s">
        <v>84</v>
      </c>
      <c r="AY742" s="213" t="s">
        <v>147</v>
      </c>
      <c r="BK742" s="215">
        <f>SUM(BK743:BK750)</f>
        <v>0</v>
      </c>
    </row>
    <row r="743" s="2" customFormat="1" ht="24.15" customHeight="1">
      <c r="A743" s="37"/>
      <c r="B743" s="38"/>
      <c r="C743" s="218" t="s">
        <v>1266</v>
      </c>
      <c r="D743" s="218" t="s">
        <v>149</v>
      </c>
      <c r="E743" s="219" t="s">
        <v>1267</v>
      </c>
      <c r="F743" s="220" t="s">
        <v>1268</v>
      </c>
      <c r="G743" s="221" t="s">
        <v>152</v>
      </c>
      <c r="H743" s="222">
        <v>3.6099999999999999</v>
      </c>
      <c r="I743" s="223"/>
      <c r="J743" s="224">
        <f>ROUND(I743*H743,2)</f>
        <v>0</v>
      </c>
      <c r="K743" s="225"/>
      <c r="L743" s="43"/>
      <c r="M743" s="226" t="s">
        <v>1</v>
      </c>
      <c r="N743" s="227" t="s">
        <v>42</v>
      </c>
      <c r="O743" s="90"/>
      <c r="P743" s="228">
        <f>O743*H743</f>
        <v>0</v>
      </c>
      <c r="Q743" s="228">
        <v>0.013860000000000001</v>
      </c>
      <c r="R743" s="228">
        <f>Q743*H743</f>
        <v>0.050034599999999999</v>
      </c>
      <c r="S743" s="228">
        <v>0</v>
      </c>
      <c r="T743" s="229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230" t="s">
        <v>235</v>
      </c>
      <c r="AT743" s="230" t="s">
        <v>149</v>
      </c>
      <c r="AU743" s="230" t="s">
        <v>154</v>
      </c>
      <c r="AY743" s="16" t="s">
        <v>147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6" t="s">
        <v>154</v>
      </c>
      <c r="BK743" s="231">
        <f>ROUND(I743*H743,2)</f>
        <v>0</v>
      </c>
      <c r="BL743" s="16" t="s">
        <v>235</v>
      </c>
      <c r="BM743" s="230" t="s">
        <v>1269</v>
      </c>
    </row>
    <row r="744" s="13" customFormat="1">
      <c r="A744" s="13"/>
      <c r="B744" s="232"/>
      <c r="C744" s="233"/>
      <c r="D744" s="234" t="s">
        <v>156</v>
      </c>
      <c r="E744" s="235" t="s">
        <v>1</v>
      </c>
      <c r="F744" s="236" t="s">
        <v>278</v>
      </c>
      <c r="G744" s="233"/>
      <c r="H744" s="237">
        <v>3.6099999999999999</v>
      </c>
      <c r="I744" s="238"/>
      <c r="J744" s="233"/>
      <c r="K744" s="233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156</v>
      </c>
      <c r="AU744" s="243" t="s">
        <v>154</v>
      </c>
      <c r="AV744" s="13" t="s">
        <v>154</v>
      </c>
      <c r="AW744" s="13" t="s">
        <v>31</v>
      </c>
      <c r="AX744" s="13" t="s">
        <v>76</v>
      </c>
      <c r="AY744" s="243" t="s">
        <v>147</v>
      </c>
    </row>
    <row r="745" s="2" customFormat="1" ht="16.5" customHeight="1">
      <c r="A745" s="37"/>
      <c r="B745" s="38"/>
      <c r="C745" s="218" t="s">
        <v>1270</v>
      </c>
      <c r="D745" s="218" t="s">
        <v>149</v>
      </c>
      <c r="E745" s="219" t="s">
        <v>1271</v>
      </c>
      <c r="F745" s="220" t="s">
        <v>1272</v>
      </c>
      <c r="G745" s="221" t="s">
        <v>215</v>
      </c>
      <c r="H745" s="222">
        <v>7.5999999999999996</v>
      </c>
      <c r="I745" s="223"/>
      <c r="J745" s="224">
        <f>ROUND(I745*H745,2)</f>
        <v>0</v>
      </c>
      <c r="K745" s="225"/>
      <c r="L745" s="43"/>
      <c r="M745" s="226" t="s">
        <v>1</v>
      </c>
      <c r="N745" s="227" t="s">
        <v>42</v>
      </c>
      <c r="O745" s="90"/>
      <c r="P745" s="228">
        <f>O745*H745</f>
        <v>0</v>
      </c>
      <c r="Q745" s="228">
        <v>1.0000000000000001E-05</v>
      </c>
      <c r="R745" s="228">
        <f>Q745*H745</f>
        <v>7.6000000000000004E-05</v>
      </c>
      <c r="S745" s="228">
        <v>0</v>
      </c>
      <c r="T745" s="229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230" t="s">
        <v>235</v>
      </c>
      <c r="AT745" s="230" t="s">
        <v>149</v>
      </c>
      <c r="AU745" s="230" t="s">
        <v>154</v>
      </c>
      <c r="AY745" s="16" t="s">
        <v>147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6" t="s">
        <v>154</v>
      </c>
      <c r="BK745" s="231">
        <f>ROUND(I745*H745,2)</f>
        <v>0</v>
      </c>
      <c r="BL745" s="16" t="s">
        <v>235</v>
      </c>
      <c r="BM745" s="230" t="s">
        <v>1273</v>
      </c>
    </row>
    <row r="746" s="13" customFormat="1">
      <c r="A746" s="13"/>
      <c r="B746" s="232"/>
      <c r="C746" s="233"/>
      <c r="D746" s="234" t="s">
        <v>156</v>
      </c>
      <c r="E746" s="235" t="s">
        <v>1</v>
      </c>
      <c r="F746" s="236" t="s">
        <v>1274</v>
      </c>
      <c r="G746" s="233"/>
      <c r="H746" s="237">
        <v>7.5999999999999996</v>
      </c>
      <c r="I746" s="238"/>
      <c r="J746" s="233"/>
      <c r="K746" s="233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156</v>
      </c>
      <c r="AU746" s="243" t="s">
        <v>154</v>
      </c>
      <c r="AV746" s="13" t="s">
        <v>154</v>
      </c>
      <c r="AW746" s="13" t="s">
        <v>31</v>
      </c>
      <c r="AX746" s="13" t="s">
        <v>76</v>
      </c>
      <c r="AY746" s="243" t="s">
        <v>147</v>
      </c>
    </row>
    <row r="747" s="2" customFormat="1" ht="24.15" customHeight="1">
      <c r="A747" s="37"/>
      <c r="B747" s="38"/>
      <c r="C747" s="218" t="s">
        <v>1275</v>
      </c>
      <c r="D747" s="218" t="s">
        <v>149</v>
      </c>
      <c r="E747" s="219" t="s">
        <v>1276</v>
      </c>
      <c r="F747" s="220" t="s">
        <v>1277</v>
      </c>
      <c r="G747" s="221" t="s">
        <v>152</v>
      </c>
      <c r="H747" s="222">
        <v>70.459999999999994</v>
      </c>
      <c r="I747" s="223"/>
      <c r="J747" s="224">
        <f>ROUND(I747*H747,2)</f>
        <v>0</v>
      </c>
      <c r="K747" s="225"/>
      <c r="L747" s="43"/>
      <c r="M747" s="226" t="s">
        <v>1</v>
      </c>
      <c r="N747" s="227" t="s">
        <v>42</v>
      </c>
      <c r="O747" s="90"/>
      <c r="P747" s="228">
        <f>O747*H747</f>
        <v>0</v>
      </c>
      <c r="Q747" s="228">
        <v>0</v>
      </c>
      <c r="R747" s="228">
        <f>Q747*H747</f>
        <v>0</v>
      </c>
      <c r="S747" s="228">
        <v>0.044999999999999998</v>
      </c>
      <c r="T747" s="229">
        <f>S747*H747</f>
        <v>3.1706999999999996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230" t="s">
        <v>235</v>
      </c>
      <c r="AT747" s="230" t="s">
        <v>149</v>
      </c>
      <c r="AU747" s="230" t="s">
        <v>154</v>
      </c>
      <c r="AY747" s="16" t="s">
        <v>147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6" t="s">
        <v>154</v>
      </c>
      <c r="BK747" s="231">
        <f>ROUND(I747*H747,2)</f>
        <v>0</v>
      </c>
      <c r="BL747" s="16" t="s">
        <v>235</v>
      </c>
      <c r="BM747" s="230" t="s">
        <v>1278</v>
      </c>
    </row>
    <row r="748" s="13" customFormat="1">
      <c r="A748" s="13"/>
      <c r="B748" s="232"/>
      <c r="C748" s="233"/>
      <c r="D748" s="234" t="s">
        <v>156</v>
      </c>
      <c r="E748" s="235" t="s">
        <v>1</v>
      </c>
      <c r="F748" s="236" t="s">
        <v>1279</v>
      </c>
      <c r="G748" s="233"/>
      <c r="H748" s="237">
        <v>22.620000000000001</v>
      </c>
      <c r="I748" s="238"/>
      <c r="J748" s="233"/>
      <c r="K748" s="233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156</v>
      </c>
      <c r="AU748" s="243" t="s">
        <v>154</v>
      </c>
      <c r="AV748" s="13" t="s">
        <v>154</v>
      </c>
      <c r="AW748" s="13" t="s">
        <v>31</v>
      </c>
      <c r="AX748" s="13" t="s">
        <v>76</v>
      </c>
      <c r="AY748" s="243" t="s">
        <v>147</v>
      </c>
    </row>
    <row r="749" s="13" customFormat="1">
      <c r="A749" s="13"/>
      <c r="B749" s="232"/>
      <c r="C749" s="233"/>
      <c r="D749" s="234" t="s">
        <v>156</v>
      </c>
      <c r="E749" s="235" t="s">
        <v>1</v>
      </c>
      <c r="F749" s="236" t="s">
        <v>1280</v>
      </c>
      <c r="G749" s="233"/>
      <c r="H749" s="237">
        <v>47.840000000000003</v>
      </c>
      <c r="I749" s="238"/>
      <c r="J749" s="233"/>
      <c r="K749" s="233"/>
      <c r="L749" s="239"/>
      <c r="M749" s="240"/>
      <c r="N749" s="241"/>
      <c r="O749" s="241"/>
      <c r="P749" s="241"/>
      <c r="Q749" s="241"/>
      <c r="R749" s="241"/>
      <c r="S749" s="241"/>
      <c r="T749" s="242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3" t="s">
        <v>156</v>
      </c>
      <c r="AU749" s="243" t="s">
        <v>154</v>
      </c>
      <c r="AV749" s="13" t="s">
        <v>154</v>
      </c>
      <c r="AW749" s="13" t="s">
        <v>31</v>
      </c>
      <c r="AX749" s="13" t="s">
        <v>76</v>
      </c>
      <c r="AY749" s="243" t="s">
        <v>147</v>
      </c>
    </row>
    <row r="750" s="2" customFormat="1" ht="24.15" customHeight="1">
      <c r="A750" s="37"/>
      <c r="B750" s="38"/>
      <c r="C750" s="218" t="s">
        <v>1281</v>
      </c>
      <c r="D750" s="218" t="s">
        <v>149</v>
      </c>
      <c r="E750" s="219" t="s">
        <v>1282</v>
      </c>
      <c r="F750" s="220" t="s">
        <v>1283</v>
      </c>
      <c r="G750" s="221" t="s">
        <v>178</v>
      </c>
      <c r="H750" s="222">
        <v>0.050000000000000003</v>
      </c>
      <c r="I750" s="223"/>
      <c r="J750" s="224">
        <f>ROUND(I750*H750,2)</f>
        <v>0</v>
      </c>
      <c r="K750" s="225"/>
      <c r="L750" s="43"/>
      <c r="M750" s="226" t="s">
        <v>1</v>
      </c>
      <c r="N750" s="227" t="s">
        <v>42</v>
      </c>
      <c r="O750" s="90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230" t="s">
        <v>235</v>
      </c>
      <c r="AT750" s="230" t="s">
        <v>149</v>
      </c>
      <c r="AU750" s="230" t="s">
        <v>154</v>
      </c>
      <c r="AY750" s="16" t="s">
        <v>147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6" t="s">
        <v>154</v>
      </c>
      <c r="BK750" s="231">
        <f>ROUND(I750*H750,2)</f>
        <v>0</v>
      </c>
      <c r="BL750" s="16" t="s">
        <v>235</v>
      </c>
      <c r="BM750" s="230" t="s">
        <v>1284</v>
      </c>
    </row>
    <row r="751" s="12" customFormat="1" ht="22.8" customHeight="1">
      <c r="A751" s="12"/>
      <c r="B751" s="202"/>
      <c r="C751" s="203"/>
      <c r="D751" s="204" t="s">
        <v>75</v>
      </c>
      <c r="E751" s="216" t="s">
        <v>1285</v>
      </c>
      <c r="F751" s="216" t="s">
        <v>1286</v>
      </c>
      <c r="G751" s="203"/>
      <c r="H751" s="203"/>
      <c r="I751" s="206"/>
      <c r="J751" s="217">
        <f>BK751</f>
        <v>0</v>
      </c>
      <c r="K751" s="203"/>
      <c r="L751" s="208"/>
      <c r="M751" s="209"/>
      <c r="N751" s="210"/>
      <c r="O751" s="210"/>
      <c r="P751" s="211">
        <f>SUM(P752:P806)</f>
        <v>0</v>
      </c>
      <c r="Q751" s="210"/>
      <c r="R751" s="211">
        <f>SUM(R752:R806)</f>
        <v>0.59194464999999996</v>
      </c>
      <c r="S751" s="210"/>
      <c r="T751" s="212">
        <f>SUM(T752:T806)</f>
        <v>5.4245528799999994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13" t="s">
        <v>154</v>
      </c>
      <c r="AT751" s="214" t="s">
        <v>75</v>
      </c>
      <c r="AU751" s="214" t="s">
        <v>84</v>
      </c>
      <c r="AY751" s="213" t="s">
        <v>147</v>
      </c>
      <c r="BK751" s="215">
        <f>SUM(BK752:BK806)</f>
        <v>0</v>
      </c>
    </row>
    <row r="752" s="2" customFormat="1" ht="16.5" customHeight="1">
      <c r="A752" s="37"/>
      <c r="B752" s="38"/>
      <c r="C752" s="218" t="s">
        <v>1287</v>
      </c>
      <c r="D752" s="218" t="s">
        <v>149</v>
      </c>
      <c r="E752" s="219" t="s">
        <v>1288</v>
      </c>
      <c r="F752" s="220" t="s">
        <v>1289</v>
      </c>
      <c r="G752" s="221" t="s">
        <v>152</v>
      </c>
      <c r="H752" s="222">
        <v>748.24199999999996</v>
      </c>
      <c r="I752" s="223"/>
      <c r="J752" s="224">
        <f>ROUND(I752*H752,2)</f>
        <v>0</v>
      </c>
      <c r="K752" s="225"/>
      <c r="L752" s="43"/>
      <c r="M752" s="226" t="s">
        <v>1</v>
      </c>
      <c r="N752" s="227" t="s">
        <v>42</v>
      </c>
      <c r="O752" s="90"/>
      <c r="P752" s="228">
        <f>O752*H752</f>
        <v>0</v>
      </c>
      <c r="Q752" s="228">
        <v>0</v>
      </c>
      <c r="R752" s="228">
        <f>Q752*H752</f>
        <v>0</v>
      </c>
      <c r="S752" s="228">
        <v>0.00594</v>
      </c>
      <c r="T752" s="229">
        <f>S752*H752</f>
        <v>4.4445574799999994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230" t="s">
        <v>235</v>
      </c>
      <c r="AT752" s="230" t="s">
        <v>149</v>
      </c>
      <c r="AU752" s="230" t="s">
        <v>154</v>
      </c>
      <c r="AY752" s="16" t="s">
        <v>147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6" t="s">
        <v>154</v>
      </c>
      <c r="BK752" s="231">
        <f>ROUND(I752*H752,2)</f>
        <v>0</v>
      </c>
      <c r="BL752" s="16" t="s">
        <v>235</v>
      </c>
      <c r="BM752" s="230" t="s">
        <v>1290</v>
      </c>
    </row>
    <row r="753" s="13" customFormat="1">
      <c r="A753" s="13"/>
      <c r="B753" s="232"/>
      <c r="C753" s="233"/>
      <c r="D753" s="234" t="s">
        <v>156</v>
      </c>
      <c r="E753" s="235" t="s">
        <v>1</v>
      </c>
      <c r="F753" s="236" t="s">
        <v>1086</v>
      </c>
      <c r="G753" s="233"/>
      <c r="H753" s="237">
        <v>148.5</v>
      </c>
      <c r="I753" s="238"/>
      <c r="J753" s="233"/>
      <c r="K753" s="233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156</v>
      </c>
      <c r="AU753" s="243" t="s">
        <v>154</v>
      </c>
      <c r="AV753" s="13" t="s">
        <v>154</v>
      </c>
      <c r="AW753" s="13" t="s">
        <v>31</v>
      </c>
      <c r="AX753" s="13" t="s">
        <v>76</v>
      </c>
      <c r="AY753" s="243" t="s">
        <v>147</v>
      </c>
    </row>
    <row r="754" s="13" customFormat="1">
      <c r="A754" s="13"/>
      <c r="B754" s="232"/>
      <c r="C754" s="233"/>
      <c r="D754" s="234" t="s">
        <v>156</v>
      </c>
      <c r="E754" s="235" t="s">
        <v>1</v>
      </c>
      <c r="F754" s="236" t="s">
        <v>1087</v>
      </c>
      <c r="G754" s="233"/>
      <c r="H754" s="237">
        <v>500.75999999999999</v>
      </c>
      <c r="I754" s="238"/>
      <c r="J754" s="233"/>
      <c r="K754" s="233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156</v>
      </c>
      <c r="AU754" s="243" t="s">
        <v>154</v>
      </c>
      <c r="AV754" s="13" t="s">
        <v>154</v>
      </c>
      <c r="AW754" s="13" t="s">
        <v>31</v>
      </c>
      <c r="AX754" s="13" t="s">
        <v>76</v>
      </c>
      <c r="AY754" s="243" t="s">
        <v>147</v>
      </c>
    </row>
    <row r="755" s="13" customFormat="1">
      <c r="A755" s="13"/>
      <c r="B755" s="232"/>
      <c r="C755" s="233"/>
      <c r="D755" s="234" t="s">
        <v>156</v>
      </c>
      <c r="E755" s="235" t="s">
        <v>1</v>
      </c>
      <c r="F755" s="236" t="s">
        <v>1071</v>
      </c>
      <c r="G755" s="233"/>
      <c r="H755" s="237">
        <v>98.981999999999999</v>
      </c>
      <c r="I755" s="238"/>
      <c r="J755" s="233"/>
      <c r="K755" s="233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156</v>
      </c>
      <c r="AU755" s="243" t="s">
        <v>154</v>
      </c>
      <c r="AV755" s="13" t="s">
        <v>154</v>
      </c>
      <c r="AW755" s="13" t="s">
        <v>31</v>
      </c>
      <c r="AX755" s="13" t="s">
        <v>76</v>
      </c>
      <c r="AY755" s="243" t="s">
        <v>147</v>
      </c>
    </row>
    <row r="756" s="2" customFormat="1" ht="16.5" customHeight="1">
      <c r="A756" s="37"/>
      <c r="B756" s="38"/>
      <c r="C756" s="218" t="s">
        <v>1291</v>
      </c>
      <c r="D756" s="218" t="s">
        <v>149</v>
      </c>
      <c r="E756" s="219" t="s">
        <v>1292</v>
      </c>
      <c r="F756" s="220" t="s">
        <v>1293</v>
      </c>
      <c r="G756" s="221" t="s">
        <v>215</v>
      </c>
      <c r="H756" s="222">
        <v>21.899999999999999</v>
      </c>
      <c r="I756" s="223"/>
      <c r="J756" s="224">
        <f>ROUND(I756*H756,2)</f>
        <v>0</v>
      </c>
      <c r="K756" s="225"/>
      <c r="L756" s="43"/>
      <c r="M756" s="226" t="s">
        <v>1</v>
      </c>
      <c r="N756" s="227" t="s">
        <v>42</v>
      </c>
      <c r="O756" s="90"/>
      <c r="P756" s="228">
        <f>O756*H756</f>
        <v>0</v>
      </c>
      <c r="Q756" s="228">
        <v>0</v>
      </c>
      <c r="R756" s="228">
        <f>Q756*H756</f>
        <v>0</v>
      </c>
      <c r="S756" s="228">
        <v>0.0016999999999999999</v>
      </c>
      <c r="T756" s="229">
        <f>S756*H756</f>
        <v>0.037229999999999992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230" t="s">
        <v>235</v>
      </c>
      <c r="AT756" s="230" t="s">
        <v>149</v>
      </c>
      <c r="AU756" s="230" t="s">
        <v>154</v>
      </c>
      <c r="AY756" s="16" t="s">
        <v>147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6" t="s">
        <v>154</v>
      </c>
      <c r="BK756" s="231">
        <f>ROUND(I756*H756,2)</f>
        <v>0</v>
      </c>
      <c r="BL756" s="16" t="s">
        <v>235</v>
      </c>
      <c r="BM756" s="230" t="s">
        <v>1294</v>
      </c>
    </row>
    <row r="757" s="2" customFormat="1" ht="16.5" customHeight="1">
      <c r="A757" s="37"/>
      <c r="B757" s="38"/>
      <c r="C757" s="218" t="s">
        <v>1295</v>
      </c>
      <c r="D757" s="218" t="s">
        <v>149</v>
      </c>
      <c r="E757" s="219" t="s">
        <v>1296</v>
      </c>
      <c r="F757" s="220" t="s">
        <v>1297</v>
      </c>
      <c r="G757" s="221" t="s">
        <v>330</v>
      </c>
      <c r="H757" s="222">
        <v>4</v>
      </c>
      <c r="I757" s="223"/>
      <c r="J757" s="224">
        <f>ROUND(I757*H757,2)</f>
        <v>0</v>
      </c>
      <c r="K757" s="225"/>
      <c r="L757" s="43"/>
      <c r="M757" s="226" t="s">
        <v>1</v>
      </c>
      <c r="N757" s="227" t="s">
        <v>42</v>
      </c>
      <c r="O757" s="90"/>
      <c r="P757" s="228">
        <f>O757*H757</f>
        <v>0</v>
      </c>
      <c r="Q757" s="228">
        <v>0</v>
      </c>
      <c r="R757" s="228">
        <f>Q757*H757</f>
        <v>0</v>
      </c>
      <c r="S757" s="228">
        <v>0.014999999999999999</v>
      </c>
      <c r="T757" s="229">
        <f>S757*H757</f>
        <v>0.059999999999999998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230" t="s">
        <v>235</v>
      </c>
      <c r="AT757" s="230" t="s">
        <v>149</v>
      </c>
      <c r="AU757" s="230" t="s">
        <v>154</v>
      </c>
      <c r="AY757" s="16" t="s">
        <v>147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6" t="s">
        <v>154</v>
      </c>
      <c r="BK757" s="231">
        <f>ROUND(I757*H757,2)</f>
        <v>0</v>
      </c>
      <c r="BL757" s="16" t="s">
        <v>235</v>
      </c>
      <c r="BM757" s="230" t="s">
        <v>1298</v>
      </c>
    </row>
    <row r="758" s="13" customFormat="1">
      <c r="A758" s="13"/>
      <c r="B758" s="232"/>
      <c r="C758" s="233"/>
      <c r="D758" s="234" t="s">
        <v>156</v>
      </c>
      <c r="E758" s="235" t="s">
        <v>1</v>
      </c>
      <c r="F758" s="236" t="s">
        <v>1299</v>
      </c>
      <c r="G758" s="233"/>
      <c r="H758" s="237">
        <v>4</v>
      </c>
      <c r="I758" s="238"/>
      <c r="J758" s="233"/>
      <c r="K758" s="233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156</v>
      </c>
      <c r="AU758" s="243" t="s">
        <v>154</v>
      </c>
      <c r="AV758" s="13" t="s">
        <v>154</v>
      </c>
      <c r="AW758" s="13" t="s">
        <v>31</v>
      </c>
      <c r="AX758" s="13" t="s">
        <v>76</v>
      </c>
      <c r="AY758" s="243" t="s">
        <v>147</v>
      </c>
    </row>
    <row r="759" s="2" customFormat="1" ht="24.15" customHeight="1">
      <c r="A759" s="37"/>
      <c r="B759" s="38"/>
      <c r="C759" s="218" t="s">
        <v>1300</v>
      </c>
      <c r="D759" s="218" t="s">
        <v>149</v>
      </c>
      <c r="E759" s="219" t="s">
        <v>1301</v>
      </c>
      <c r="F759" s="220" t="s">
        <v>1302</v>
      </c>
      <c r="G759" s="221" t="s">
        <v>215</v>
      </c>
      <c r="H759" s="222">
        <v>67</v>
      </c>
      <c r="I759" s="223"/>
      <c r="J759" s="224">
        <f>ROUND(I759*H759,2)</f>
        <v>0</v>
      </c>
      <c r="K759" s="225"/>
      <c r="L759" s="43"/>
      <c r="M759" s="226" t="s">
        <v>1</v>
      </c>
      <c r="N759" s="227" t="s">
        <v>42</v>
      </c>
      <c r="O759" s="90"/>
      <c r="P759" s="228">
        <f>O759*H759</f>
        <v>0</v>
      </c>
      <c r="Q759" s="228">
        <v>0</v>
      </c>
      <c r="R759" s="228">
        <f>Q759*H759</f>
        <v>0</v>
      </c>
      <c r="S759" s="228">
        <v>0.00191</v>
      </c>
      <c r="T759" s="229">
        <f>S759*H759</f>
        <v>0.12797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230" t="s">
        <v>235</v>
      </c>
      <c r="AT759" s="230" t="s">
        <v>149</v>
      </c>
      <c r="AU759" s="230" t="s">
        <v>154</v>
      </c>
      <c r="AY759" s="16" t="s">
        <v>147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6" t="s">
        <v>154</v>
      </c>
      <c r="BK759" s="231">
        <f>ROUND(I759*H759,2)</f>
        <v>0</v>
      </c>
      <c r="BL759" s="16" t="s">
        <v>235</v>
      </c>
      <c r="BM759" s="230" t="s">
        <v>1303</v>
      </c>
    </row>
    <row r="760" s="13" customFormat="1">
      <c r="A760" s="13"/>
      <c r="B760" s="232"/>
      <c r="C760" s="233"/>
      <c r="D760" s="234" t="s">
        <v>156</v>
      </c>
      <c r="E760" s="235" t="s">
        <v>1</v>
      </c>
      <c r="F760" s="236" t="s">
        <v>1304</v>
      </c>
      <c r="G760" s="233"/>
      <c r="H760" s="237">
        <v>67</v>
      </c>
      <c r="I760" s="238"/>
      <c r="J760" s="233"/>
      <c r="K760" s="233"/>
      <c r="L760" s="239"/>
      <c r="M760" s="240"/>
      <c r="N760" s="241"/>
      <c r="O760" s="241"/>
      <c r="P760" s="241"/>
      <c r="Q760" s="241"/>
      <c r="R760" s="241"/>
      <c r="S760" s="241"/>
      <c r="T760" s="24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3" t="s">
        <v>156</v>
      </c>
      <c r="AU760" s="243" t="s">
        <v>154</v>
      </c>
      <c r="AV760" s="13" t="s">
        <v>154</v>
      </c>
      <c r="AW760" s="13" t="s">
        <v>31</v>
      </c>
      <c r="AX760" s="13" t="s">
        <v>76</v>
      </c>
      <c r="AY760" s="243" t="s">
        <v>147</v>
      </c>
    </row>
    <row r="761" s="2" customFormat="1" ht="16.5" customHeight="1">
      <c r="A761" s="37"/>
      <c r="B761" s="38"/>
      <c r="C761" s="218" t="s">
        <v>1305</v>
      </c>
      <c r="D761" s="218" t="s">
        <v>149</v>
      </c>
      <c r="E761" s="219" t="s">
        <v>1306</v>
      </c>
      <c r="F761" s="220" t="s">
        <v>1307</v>
      </c>
      <c r="G761" s="221" t="s">
        <v>215</v>
      </c>
      <c r="H761" s="222">
        <v>276.62</v>
      </c>
      <c r="I761" s="223"/>
      <c r="J761" s="224">
        <f>ROUND(I761*H761,2)</f>
        <v>0</v>
      </c>
      <c r="K761" s="225"/>
      <c r="L761" s="43"/>
      <c r="M761" s="226" t="s">
        <v>1</v>
      </c>
      <c r="N761" s="227" t="s">
        <v>42</v>
      </c>
      <c r="O761" s="90"/>
      <c r="P761" s="228">
        <f>O761*H761</f>
        <v>0</v>
      </c>
      <c r="Q761" s="228">
        <v>0</v>
      </c>
      <c r="R761" s="228">
        <f>Q761*H761</f>
        <v>0</v>
      </c>
      <c r="S761" s="228">
        <v>0.00167</v>
      </c>
      <c r="T761" s="229">
        <f>S761*H761</f>
        <v>0.46195540000000002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230" t="s">
        <v>235</v>
      </c>
      <c r="AT761" s="230" t="s">
        <v>149</v>
      </c>
      <c r="AU761" s="230" t="s">
        <v>154</v>
      </c>
      <c r="AY761" s="16" t="s">
        <v>147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6" t="s">
        <v>154</v>
      </c>
      <c r="BK761" s="231">
        <f>ROUND(I761*H761,2)</f>
        <v>0</v>
      </c>
      <c r="BL761" s="16" t="s">
        <v>235</v>
      </c>
      <c r="BM761" s="230" t="s">
        <v>1308</v>
      </c>
    </row>
    <row r="762" s="2" customFormat="1" ht="16.5" customHeight="1">
      <c r="A762" s="37"/>
      <c r="B762" s="38"/>
      <c r="C762" s="218" t="s">
        <v>1309</v>
      </c>
      <c r="D762" s="218" t="s">
        <v>149</v>
      </c>
      <c r="E762" s="219" t="s">
        <v>1310</v>
      </c>
      <c r="F762" s="220" t="s">
        <v>1311</v>
      </c>
      <c r="G762" s="221" t="s">
        <v>215</v>
      </c>
      <c r="H762" s="222">
        <v>24</v>
      </c>
      <c r="I762" s="223"/>
      <c r="J762" s="224">
        <f>ROUND(I762*H762,2)</f>
        <v>0</v>
      </c>
      <c r="K762" s="225"/>
      <c r="L762" s="43"/>
      <c r="M762" s="226" t="s">
        <v>1</v>
      </c>
      <c r="N762" s="227" t="s">
        <v>42</v>
      </c>
      <c r="O762" s="90"/>
      <c r="P762" s="228">
        <f>O762*H762</f>
        <v>0</v>
      </c>
      <c r="Q762" s="228">
        <v>0</v>
      </c>
      <c r="R762" s="228">
        <f>Q762*H762</f>
        <v>0</v>
      </c>
      <c r="S762" s="228">
        <v>0.0025999999999999999</v>
      </c>
      <c r="T762" s="229">
        <f>S762*H762</f>
        <v>0.062399999999999997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230" t="s">
        <v>235</v>
      </c>
      <c r="AT762" s="230" t="s">
        <v>149</v>
      </c>
      <c r="AU762" s="230" t="s">
        <v>154</v>
      </c>
      <c r="AY762" s="16" t="s">
        <v>147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6" t="s">
        <v>154</v>
      </c>
      <c r="BK762" s="231">
        <f>ROUND(I762*H762,2)</f>
        <v>0</v>
      </c>
      <c r="BL762" s="16" t="s">
        <v>235</v>
      </c>
      <c r="BM762" s="230" t="s">
        <v>1312</v>
      </c>
    </row>
    <row r="763" s="2" customFormat="1" ht="16.5" customHeight="1">
      <c r="A763" s="37"/>
      <c r="B763" s="38"/>
      <c r="C763" s="218" t="s">
        <v>1313</v>
      </c>
      <c r="D763" s="218" t="s">
        <v>149</v>
      </c>
      <c r="E763" s="219" t="s">
        <v>1314</v>
      </c>
      <c r="F763" s="220" t="s">
        <v>1315</v>
      </c>
      <c r="G763" s="221" t="s">
        <v>330</v>
      </c>
      <c r="H763" s="222">
        <v>22</v>
      </c>
      <c r="I763" s="223"/>
      <c r="J763" s="224">
        <f>ROUND(I763*H763,2)</f>
        <v>0</v>
      </c>
      <c r="K763" s="225"/>
      <c r="L763" s="43"/>
      <c r="M763" s="226" t="s">
        <v>1</v>
      </c>
      <c r="N763" s="227" t="s">
        <v>42</v>
      </c>
      <c r="O763" s="90"/>
      <c r="P763" s="228">
        <f>O763*H763</f>
        <v>0</v>
      </c>
      <c r="Q763" s="228">
        <v>0</v>
      </c>
      <c r="R763" s="228">
        <f>Q763*H763</f>
        <v>0</v>
      </c>
      <c r="S763" s="228">
        <v>0.0094000000000000004</v>
      </c>
      <c r="T763" s="229">
        <f>S763*H763</f>
        <v>0.20680000000000001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230" t="s">
        <v>235</v>
      </c>
      <c r="AT763" s="230" t="s">
        <v>149</v>
      </c>
      <c r="AU763" s="230" t="s">
        <v>154</v>
      </c>
      <c r="AY763" s="16" t="s">
        <v>147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6" t="s">
        <v>154</v>
      </c>
      <c r="BK763" s="231">
        <f>ROUND(I763*H763,2)</f>
        <v>0</v>
      </c>
      <c r="BL763" s="16" t="s">
        <v>235</v>
      </c>
      <c r="BM763" s="230" t="s">
        <v>1316</v>
      </c>
    </row>
    <row r="764" s="2" customFormat="1" ht="16.5" customHeight="1">
      <c r="A764" s="37"/>
      <c r="B764" s="38"/>
      <c r="C764" s="218" t="s">
        <v>1317</v>
      </c>
      <c r="D764" s="218" t="s">
        <v>149</v>
      </c>
      <c r="E764" s="219" t="s">
        <v>1318</v>
      </c>
      <c r="F764" s="220" t="s">
        <v>1319</v>
      </c>
      <c r="G764" s="221" t="s">
        <v>215</v>
      </c>
      <c r="H764" s="222">
        <v>6</v>
      </c>
      <c r="I764" s="223"/>
      <c r="J764" s="224">
        <f>ROUND(I764*H764,2)</f>
        <v>0</v>
      </c>
      <c r="K764" s="225"/>
      <c r="L764" s="43"/>
      <c r="M764" s="226" t="s">
        <v>1</v>
      </c>
      <c r="N764" s="227" t="s">
        <v>42</v>
      </c>
      <c r="O764" s="90"/>
      <c r="P764" s="228">
        <f>O764*H764</f>
        <v>0</v>
      </c>
      <c r="Q764" s="228">
        <v>0</v>
      </c>
      <c r="R764" s="228">
        <f>Q764*H764</f>
        <v>0</v>
      </c>
      <c r="S764" s="228">
        <v>0.0039399999999999999</v>
      </c>
      <c r="T764" s="229">
        <f>S764*H764</f>
        <v>0.023640000000000001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30" t="s">
        <v>235</v>
      </c>
      <c r="AT764" s="230" t="s">
        <v>149</v>
      </c>
      <c r="AU764" s="230" t="s">
        <v>154</v>
      </c>
      <c r="AY764" s="16" t="s">
        <v>147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6" t="s">
        <v>154</v>
      </c>
      <c r="BK764" s="231">
        <f>ROUND(I764*H764,2)</f>
        <v>0</v>
      </c>
      <c r="BL764" s="16" t="s">
        <v>235</v>
      </c>
      <c r="BM764" s="230" t="s">
        <v>1320</v>
      </c>
    </row>
    <row r="765" s="2" customFormat="1" ht="24.15" customHeight="1">
      <c r="A765" s="37"/>
      <c r="B765" s="38"/>
      <c r="C765" s="218" t="s">
        <v>1321</v>
      </c>
      <c r="D765" s="218" t="s">
        <v>149</v>
      </c>
      <c r="E765" s="219" t="s">
        <v>1322</v>
      </c>
      <c r="F765" s="220" t="s">
        <v>1323</v>
      </c>
      <c r="G765" s="221" t="s">
        <v>152</v>
      </c>
      <c r="H765" s="222">
        <v>1.625</v>
      </c>
      <c r="I765" s="223"/>
      <c r="J765" s="224">
        <f>ROUND(I765*H765,2)</f>
        <v>0</v>
      </c>
      <c r="K765" s="225"/>
      <c r="L765" s="43"/>
      <c r="M765" s="226" t="s">
        <v>1</v>
      </c>
      <c r="N765" s="227" t="s">
        <v>42</v>
      </c>
      <c r="O765" s="90"/>
      <c r="P765" s="228">
        <f>O765*H765</f>
        <v>0</v>
      </c>
      <c r="Q765" s="228">
        <v>0.0068900000000000003</v>
      </c>
      <c r="R765" s="228">
        <f>Q765*H765</f>
        <v>0.011196250000000001</v>
      </c>
      <c r="S765" s="228">
        <v>0</v>
      </c>
      <c r="T765" s="229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230" t="s">
        <v>235</v>
      </c>
      <c r="AT765" s="230" t="s">
        <v>149</v>
      </c>
      <c r="AU765" s="230" t="s">
        <v>154</v>
      </c>
      <c r="AY765" s="16" t="s">
        <v>147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6" t="s">
        <v>154</v>
      </c>
      <c r="BK765" s="231">
        <f>ROUND(I765*H765,2)</f>
        <v>0</v>
      </c>
      <c r="BL765" s="16" t="s">
        <v>235</v>
      </c>
      <c r="BM765" s="230" t="s">
        <v>1324</v>
      </c>
    </row>
    <row r="766" s="13" customFormat="1">
      <c r="A766" s="13"/>
      <c r="B766" s="232"/>
      <c r="C766" s="233"/>
      <c r="D766" s="234" t="s">
        <v>156</v>
      </c>
      <c r="E766" s="235" t="s">
        <v>1</v>
      </c>
      <c r="F766" s="236" t="s">
        <v>1325</v>
      </c>
      <c r="G766" s="233"/>
      <c r="H766" s="237">
        <v>1.625</v>
      </c>
      <c r="I766" s="238"/>
      <c r="J766" s="233"/>
      <c r="K766" s="233"/>
      <c r="L766" s="239"/>
      <c r="M766" s="240"/>
      <c r="N766" s="241"/>
      <c r="O766" s="241"/>
      <c r="P766" s="241"/>
      <c r="Q766" s="241"/>
      <c r="R766" s="241"/>
      <c r="S766" s="241"/>
      <c r="T766" s="24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3" t="s">
        <v>156</v>
      </c>
      <c r="AU766" s="243" t="s">
        <v>154</v>
      </c>
      <c r="AV766" s="13" t="s">
        <v>154</v>
      </c>
      <c r="AW766" s="13" t="s">
        <v>31</v>
      </c>
      <c r="AX766" s="13" t="s">
        <v>76</v>
      </c>
      <c r="AY766" s="243" t="s">
        <v>147</v>
      </c>
    </row>
    <row r="767" s="2" customFormat="1" ht="21.75" customHeight="1">
      <c r="A767" s="37"/>
      <c r="B767" s="38"/>
      <c r="C767" s="218" t="s">
        <v>1326</v>
      </c>
      <c r="D767" s="218" t="s">
        <v>149</v>
      </c>
      <c r="E767" s="219" t="s">
        <v>1327</v>
      </c>
      <c r="F767" s="220" t="s">
        <v>1328</v>
      </c>
      <c r="G767" s="221" t="s">
        <v>215</v>
      </c>
      <c r="H767" s="222">
        <v>276.62</v>
      </c>
      <c r="I767" s="223"/>
      <c r="J767" s="224">
        <f>ROUND(I767*H767,2)</f>
        <v>0</v>
      </c>
      <c r="K767" s="225"/>
      <c r="L767" s="43"/>
      <c r="M767" s="226" t="s">
        <v>1</v>
      </c>
      <c r="N767" s="227" t="s">
        <v>42</v>
      </c>
      <c r="O767" s="90"/>
      <c r="P767" s="228">
        <f>O767*H767</f>
        <v>0</v>
      </c>
      <c r="Q767" s="228">
        <v>6.9999999999999994E-05</v>
      </c>
      <c r="R767" s="228">
        <f>Q767*H767</f>
        <v>0.019363399999999999</v>
      </c>
      <c r="S767" s="228">
        <v>0</v>
      </c>
      <c r="T767" s="229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230" t="s">
        <v>235</v>
      </c>
      <c r="AT767" s="230" t="s">
        <v>149</v>
      </c>
      <c r="AU767" s="230" t="s">
        <v>154</v>
      </c>
      <c r="AY767" s="16" t="s">
        <v>147</v>
      </c>
      <c r="BE767" s="231">
        <f>IF(N767="základní",J767,0)</f>
        <v>0</v>
      </c>
      <c r="BF767" s="231">
        <f>IF(N767="snížená",J767,0)</f>
        <v>0</v>
      </c>
      <c r="BG767" s="231">
        <f>IF(N767="zákl. přenesená",J767,0)</f>
        <v>0</v>
      </c>
      <c r="BH767" s="231">
        <f>IF(N767="sníž. přenesená",J767,0)</f>
        <v>0</v>
      </c>
      <c r="BI767" s="231">
        <f>IF(N767="nulová",J767,0)</f>
        <v>0</v>
      </c>
      <c r="BJ767" s="16" t="s">
        <v>154</v>
      </c>
      <c r="BK767" s="231">
        <f>ROUND(I767*H767,2)</f>
        <v>0</v>
      </c>
      <c r="BL767" s="16" t="s">
        <v>235</v>
      </c>
      <c r="BM767" s="230" t="s">
        <v>1329</v>
      </c>
    </row>
    <row r="768" s="13" customFormat="1">
      <c r="A768" s="13"/>
      <c r="B768" s="232"/>
      <c r="C768" s="233"/>
      <c r="D768" s="234" t="s">
        <v>156</v>
      </c>
      <c r="E768" s="235" t="s">
        <v>1</v>
      </c>
      <c r="F768" s="236" t="s">
        <v>1330</v>
      </c>
      <c r="G768" s="233"/>
      <c r="H768" s="237">
        <v>147.5</v>
      </c>
      <c r="I768" s="238"/>
      <c r="J768" s="233"/>
      <c r="K768" s="233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156</v>
      </c>
      <c r="AU768" s="243" t="s">
        <v>154</v>
      </c>
      <c r="AV768" s="13" t="s">
        <v>154</v>
      </c>
      <c r="AW768" s="13" t="s">
        <v>31</v>
      </c>
      <c r="AX768" s="13" t="s">
        <v>76</v>
      </c>
      <c r="AY768" s="243" t="s">
        <v>147</v>
      </c>
    </row>
    <row r="769" s="13" customFormat="1">
      <c r="A769" s="13"/>
      <c r="B769" s="232"/>
      <c r="C769" s="233"/>
      <c r="D769" s="234" t="s">
        <v>156</v>
      </c>
      <c r="E769" s="235" t="s">
        <v>1</v>
      </c>
      <c r="F769" s="236" t="s">
        <v>1331</v>
      </c>
      <c r="G769" s="233"/>
      <c r="H769" s="237">
        <v>129.12000000000001</v>
      </c>
      <c r="I769" s="238"/>
      <c r="J769" s="233"/>
      <c r="K769" s="233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156</v>
      </c>
      <c r="AU769" s="243" t="s">
        <v>154</v>
      </c>
      <c r="AV769" s="13" t="s">
        <v>154</v>
      </c>
      <c r="AW769" s="13" t="s">
        <v>31</v>
      </c>
      <c r="AX769" s="13" t="s">
        <v>76</v>
      </c>
      <c r="AY769" s="243" t="s">
        <v>147</v>
      </c>
    </row>
    <row r="770" s="2" customFormat="1" ht="24.15" customHeight="1">
      <c r="A770" s="37"/>
      <c r="B770" s="38"/>
      <c r="C770" s="244" t="s">
        <v>1332</v>
      </c>
      <c r="D770" s="244" t="s">
        <v>195</v>
      </c>
      <c r="E770" s="245" t="s">
        <v>1333</v>
      </c>
      <c r="F770" s="246" t="s">
        <v>1334</v>
      </c>
      <c r="G770" s="247" t="s">
        <v>215</v>
      </c>
      <c r="H770" s="248">
        <v>147.5</v>
      </c>
      <c r="I770" s="249"/>
      <c r="J770" s="250">
        <f>ROUND(I770*H770,2)</f>
        <v>0</v>
      </c>
      <c r="K770" s="251"/>
      <c r="L770" s="252"/>
      <c r="M770" s="253" t="s">
        <v>1</v>
      </c>
      <c r="N770" s="254" t="s">
        <v>42</v>
      </c>
      <c r="O770" s="90"/>
      <c r="P770" s="228">
        <f>O770*H770</f>
        <v>0</v>
      </c>
      <c r="Q770" s="228">
        <v>0</v>
      </c>
      <c r="R770" s="228">
        <f>Q770*H770</f>
        <v>0</v>
      </c>
      <c r="S770" s="228">
        <v>0</v>
      </c>
      <c r="T770" s="229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230" t="s">
        <v>323</v>
      </c>
      <c r="AT770" s="230" t="s">
        <v>195</v>
      </c>
      <c r="AU770" s="230" t="s">
        <v>154</v>
      </c>
      <c r="AY770" s="16" t="s">
        <v>147</v>
      </c>
      <c r="BE770" s="231">
        <f>IF(N770="základní",J770,0)</f>
        <v>0</v>
      </c>
      <c r="BF770" s="231">
        <f>IF(N770="snížená",J770,0)</f>
        <v>0</v>
      </c>
      <c r="BG770" s="231">
        <f>IF(N770="zákl. přenesená",J770,0)</f>
        <v>0</v>
      </c>
      <c r="BH770" s="231">
        <f>IF(N770="sníž. přenesená",J770,0)</f>
        <v>0</v>
      </c>
      <c r="BI770" s="231">
        <f>IF(N770="nulová",J770,0)</f>
        <v>0</v>
      </c>
      <c r="BJ770" s="16" t="s">
        <v>154</v>
      </c>
      <c r="BK770" s="231">
        <f>ROUND(I770*H770,2)</f>
        <v>0</v>
      </c>
      <c r="BL770" s="16" t="s">
        <v>235</v>
      </c>
      <c r="BM770" s="230" t="s">
        <v>1335</v>
      </c>
    </row>
    <row r="771" s="13" customFormat="1">
      <c r="A771" s="13"/>
      <c r="B771" s="232"/>
      <c r="C771" s="233"/>
      <c r="D771" s="234" t="s">
        <v>156</v>
      </c>
      <c r="E771" s="235" t="s">
        <v>1</v>
      </c>
      <c r="F771" s="236" t="s">
        <v>1336</v>
      </c>
      <c r="G771" s="233"/>
      <c r="H771" s="237">
        <v>147.5</v>
      </c>
      <c r="I771" s="238"/>
      <c r="J771" s="233"/>
      <c r="K771" s="233"/>
      <c r="L771" s="239"/>
      <c r="M771" s="240"/>
      <c r="N771" s="241"/>
      <c r="O771" s="241"/>
      <c r="P771" s="241"/>
      <c r="Q771" s="241"/>
      <c r="R771" s="241"/>
      <c r="S771" s="241"/>
      <c r="T771" s="24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3" t="s">
        <v>156</v>
      </c>
      <c r="AU771" s="243" t="s">
        <v>154</v>
      </c>
      <c r="AV771" s="13" t="s">
        <v>154</v>
      </c>
      <c r="AW771" s="13" t="s">
        <v>31</v>
      </c>
      <c r="AX771" s="13" t="s">
        <v>76</v>
      </c>
      <c r="AY771" s="243" t="s">
        <v>147</v>
      </c>
    </row>
    <row r="772" s="2" customFormat="1" ht="24.15" customHeight="1">
      <c r="A772" s="37"/>
      <c r="B772" s="38"/>
      <c r="C772" s="244" t="s">
        <v>1337</v>
      </c>
      <c r="D772" s="244" t="s">
        <v>195</v>
      </c>
      <c r="E772" s="245" t="s">
        <v>1338</v>
      </c>
      <c r="F772" s="246" t="s">
        <v>1339</v>
      </c>
      <c r="G772" s="247" t="s">
        <v>1340</v>
      </c>
      <c r="H772" s="248">
        <v>65</v>
      </c>
      <c r="I772" s="249"/>
      <c r="J772" s="250">
        <f>ROUND(I772*H772,2)</f>
        <v>0</v>
      </c>
      <c r="K772" s="251"/>
      <c r="L772" s="252"/>
      <c r="M772" s="253" t="s">
        <v>1</v>
      </c>
      <c r="N772" s="254" t="s">
        <v>42</v>
      </c>
      <c r="O772" s="90"/>
      <c r="P772" s="228">
        <f>O772*H772</f>
        <v>0</v>
      </c>
      <c r="Q772" s="228">
        <v>0</v>
      </c>
      <c r="R772" s="228">
        <f>Q772*H772</f>
        <v>0</v>
      </c>
      <c r="S772" s="228">
        <v>0</v>
      </c>
      <c r="T772" s="229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230" t="s">
        <v>323</v>
      </c>
      <c r="AT772" s="230" t="s">
        <v>195</v>
      </c>
      <c r="AU772" s="230" t="s">
        <v>154</v>
      </c>
      <c r="AY772" s="16" t="s">
        <v>147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6" t="s">
        <v>154</v>
      </c>
      <c r="BK772" s="231">
        <f>ROUND(I772*H772,2)</f>
        <v>0</v>
      </c>
      <c r="BL772" s="16" t="s">
        <v>235</v>
      </c>
      <c r="BM772" s="230" t="s">
        <v>1341</v>
      </c>
    </row>
    <row r="773" s="2" customFormat="1" ht="24.15" customHeight="1">
      <c r="A773" s="37"/>
      <c r="B773" s="38"/>
      <c r="C773" s="244" t="s">
        <v>1342</v>
      </c>
      <c r="D773" s="244" t="s">
        <v>195</v>
      </c>
      <c r="E773" s="245" t="s">
        <v>1343</v>
      </c>
      <c r="F773" s="246" t="s">
        <v>1344</v>
      </c>
      <c r="G773" s="247" t="s">
        <v>215</v>
      </c>
      <c r="H773" s="248">
        <v>129.12000000000001</v>
      </c>
      <c r="I773" s="249"/>
      <c r="J773" s="250">
        <f>ROUND(I773*H773,2)</f>
        <v>0</v>
      </c>
      <c r="K773" s="251"/>
      <c r="L773" s="252"/>
      <c r="M773" s="253" t="s">
        <v>1</v>
      </c>
      <c r="N773" s="254" t="s">
        <v>42</v>
      </c>
      <c r="O773" s="90"/>
      <c r="P773" s="228">
        <f>O773*H773</f>
        <v>0</v>
      </c>
      <c r="Q773" s="228">
        <v>0</v>
      </c>
      <c r="R773" s="228">
        <f>Q773*H773</f>
        <v>0</v>
      </c>
      <c r="S773" s="228">
        <v>0</v>
      </c>
      <c r="T773" s="229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230" t="s">
        <v>323</v>
      </c>
      <c r="AT773" s="230" t="s">
        <v>195</v>
      </c>
      <c r="AU773" s="230" t="s">
        <v>154</v>
      </c>
      <c r="AY773" s="16" t="s">
        <v>147</v>
      </c>
      <c r="BE773" s="231">
        <f>IF(N773="základní",J773,0)</f>
        <v>0</v>
      </c>
      <c r="BF773" s="231">
        <f>IF(N773="snížená",J773,0)</f>
        <v>0</v>
      </c>
      <c r="BG773" s="231">
        <f>IF(N773="zákl. přenesená",J773,0)</f>
        <v>0</v>
      </c>
      <c r="BH773" s="231">
        <f>IF(N773="sníž. přenesená",J773,0)</f>
        <v>0</v>
      </c>
      <c r="BI773" s="231">
        <f>IF(N773="nulová",J773,0)</f>
        <v>0</v>
      </c>
      <c r="BJ773" s="16" t="s">
        <v>154</v>
      </c>
      <c r="BK773" s="231">
        <f>ROUND(I773*H773,2)</f>
        <v>0</v>
      </c>
      <c r="BL773" s="16" t="s">
        <v>235</v>
      </c>
      <c r="BM773" s="230" t="s">
        <v>1345</v>
      </c>
    </row>
    <row r="774" s="13" customFormat="1">
      <c r="A774" s="13"/>
      <c r="B774" s="232"/>
      <c r="C774" s="233"/>
      <c r="D774" s="234" t="s">
        <v>156</v>
      </c>
      <c r="E774" s="235" t="s">
        <v>1</v>
      </c>
      <c r="F774" s="236" t="s">
        <v>1331</v>
      </c>
      <c r="G774" s="233"/>
      <c r="H774" s="237">
        <v>129.12000000000001</v>
      </c>
      <c r="I774" s="238"/>
      <c r="J774" s="233"/>
      <c r="K774" s="233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156</v>
      </c>
      <c r="AU774" s="243" t="s">
        <v>154</v>
      </c>
      <c r="AV774" s="13" t="s">
        <v>154</v>
      </c>
      <c r="AW774" s="13" t="s">
        <v>31</v>
      </c>
      <c r="AX774" s="13" t="s">
        <v>76</v>
      </c>
      <c r="AY774" s="243" t="s">
        <v>147</v>
      </c>
    </row>
    <row r="775" s="2" customFormat="1" ht="24.15" customHeight="1">
      <c r="A775" s="37"/>
      <c r="B775" s="38"/>
      <c r="C775" s="244" t="s">
        <v>1346</v>
      </c>
      <c r="D775" s="244" t="s">
        <v>195</v>
      </c>
      <c r="E775" s="245" t="s">
        <v>1347</v>
      </c>
      <c r="F775" s="246" t="s">
        <v>1348</v>
      </c>
      <c r="G775" s="247" t="s">
        <v>1340</v>
      </c>
      <c r="H775" s="248">
        <v>108</v>
      </c>
      <c r="I775" s="249"/>
      <c r="J775" s="250">
        <f>ROUND(I775*H775,2)</f>
        <v>0</v>
      </c>
      <c r="K775" s="251"/>
      <c r="L775" s="252"/>
      <c r="M775" s="253" t="s">
        <v>1</v>
      </c>
      <c r="N775" s="254" t="s">
        <v>42</v>
      </c>
      <c r="O775" s="90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230" t="s">
        <v>323</v>
      </c>
      <c r="AT775" s="230" t="s">
        <v>195</v>
      </c>
      <c r="AU775" s="230" t="s">
        <v>154</v>
      </c>
      <c r="AY775" s="16" t="s">
        <v>147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6" t="s">
        <v>154</v>
      </c>
      <c r="BK775" s="231">
        <f>ROUND(I775*H775,2)</f>
        <v>0</v>
      </c>
      <c r="BL775" s="16" t="s">
        <v>235</v>
      </c>
      <c r="BM775" s="230" t="s">
        <v>1349</v>
      </c>
    </row>
    <row r="776" s="2" customFormat="1" ht="24.15" customHeight="1">
      <c r="A776" s="37"/>
      <c r="B776" s="38"/>
      <c r="C776" s="218" t="s">
        <v>1350</v>
      </c>
      <c r="D776" s="218" t="s">
        <v>149</v>
      </c>
      <c r="E776" s="219" t="s">
        <v>1351</v>
      </c>
      <c r="F776" s="220" t="s">
        <v>1352</v>
      </c>
      <c r="G776" s="221" t="s">
        <v>215</v>
      </c>
      <c r="H776" s="222">
        <v>21.899999999999999</v>
      </c>
      <c r="I776" s="223"/>
      <c r="J776" s="224">
        <f>ROUND(I776*H776,2)</f>
        <v>0</v>
      </c>
      <c r="K776" s="225"/>
      <c r="L776" s="43"/>
      <c r="M776" s="226" t="s">
        <v>1</v>
      </c>
      <c r="N776" s="227" t="s">
        <v>42</v>
      </c>
      <c r="O776" s="90"/>
      <c r="P776" s="228">
        <f>O776*H776</f>
        <v>0</v>
      </c>
      <c r="Q776" s="228">
        <v>0.0028700000000000002</v>
      </c>
      <c r="R776" s="228">
        <f>Q776*H776</f>
        <v>0.062853000000000006</v>
      </c>
      <c r="S776" s="228">
        <v>0</v>
      </c>
      <c r="T776" s="229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230" t="s">
        <v>235</v>
      </c>
      <c r="AT776" s="230" t="s">
        <v>149</v>
      </c>
      <c r="AU776" s="230" t="s">
        <v>154</v>
      </c>
      <c r="AY776" s="16" t="s">
        <v>147</v>
      </c>
      <c r="BE776" s="231">
        <f>IF(N776="základní",J776,0)</f>
        <v>0</v>
      </c>
      <c r="BF776" s="231">
        <f>IF(N776="snížená",J776,0)</f>
        <v>0</v>
      </c>
      <c r="BG776" s="231">
        <f>IF(N776="zákl. přenesená",J776,0)</f>
        <v>0</v>
      </c>
      <c r="BH776" s="231">
        <f>IF(N776="sníž. přenesená",J776,0)</f>
        <v>0</v>
      </c>
      <c r="BI776" s="231">
        <f>IF(N776="nulová",J776,0)</f>
        <v>0</v>
      </c>
      <c r="BJ776" s="16" t="s">
        <v>154</v>
      </c>
      <c r="BK776" s="231">
        <f>ROUND(I776*H776,2)</f>
        <v>0</v>
      </c>
      <c r="BL776" s="16" t="s">
        <v>235</v>
      </c>
      <c r="BM776" s="230" t="s">
        <v>1353</v>
      </c>
    </row>
    <row r="777" s="13" customFormat="1">
      <c r="A777" s="13"/>
      <c r="B777" s="232"/>
      <c r="C777" s="233"/>
      <c r="D777" s="234" t="s">
        <v>156</v>
      </c>
      <c r="E777" s="235" t="s">
        <v>1</v>
      </c>
      <c r="F777" s="236" t="s">
        <v>1354</v>
      </c>
      <c r="G777" s="233"/>
      <c r="H777" s="237">
        <v>21.899999999999999</v>
      </c>
      <c r="I777" s="238"/>
      <c r="J777" s="233"/>
      <c r="K777" s="233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156</v>
      </c>
      <c r="AU777" s="243" t="s">
        <v>154</v>
      </c>
      <c r="AV777" s="13" t="s">
        <v>154</v>
      </c>
      <c r="AW777" s="13" t="s">
        <v>31</v>
      </c>
      <c r="AX777" s="13" t="s">
        <v>76</v>
      </c>
      <c r="AY777" s="243" t="s">
        <v>147</v>
      </c>
    </row>
    <row r="778" s="2" customFormat="1" ht="33" customHeight="1">
      <c r="A778" s="37"/>
      <c r="B778" s="38"/>
      <c r="C778" s="218" t="s">
        <v>1355</v>
      </c>
      <c r="D778" s="218" t="s">
        <v>149</v>
      </c>
      <c r="E778" s="219" t="s">
        <v>1356</v>
      </c>
      <c r="F778" s="220" t="s">
        <v>1357</v>
      </c>
      <c r="G778" s="221" t="s">
        <v>215</v>
      </c>
      <c r="H778" s="222">
        <v>32</v>
      </c>
      <c r="I778" s="223"/>
      <c r="J778" s="224">
        <f>ROUND(I778*H778,2)</f>
        <v>0</v>
      </c>
      <c r="K778" s="225"/>
      <c r="L778" s="43"/>
      <c r="M778" s="226" t="s">
        <v>1</v>
      </c>
      <c r="N778" s="227" t="s">
        <v>42</v>
      </c>
      <c r="O778" s="90"/>
      <c r="P778" s="228">
        <f>O778*H778</f>
        <v>0</v>
      </c>
      <c r="Q778" s="228">
        <v>0.0058399999999999997</v>
      </c>
      <c r="R778" s="228">
        <f>Q778*H778</f>
        <v>0.18687999999999999</v>
      </c>
      <c r="S778" s="228">
        <v>0</v>
      </c>
      <c r="T778" s="229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230" t="s">
        <v>235</v>
      </c>
      <c r="AT778" s="230" t="s">
        <v>149</v>
      </c>
      <c r="AU778" s="230" t="s">
        <v>154</v>
      </c>
      <c r="AY778" s="16" t="s">
        <v>147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6" t="s">
        <v>154</v>
      </c>
      <c r="BK778" s="231">
        <f>ROUND(I778*H778,2)</f>
        <v>0</v>
      </c>
      <c r="BL778" s="16" t="s">
        <v>235</v>
      </c>
      <c r="BM778" s="230" t="s">
        <v>1358</v>
      </c>
    </row>
    <row r="779" s="13" customFormat="1">
      <c r="A779" s="13"/>
      <c r="B779" s="232"/>
      <c r="C779" s="233"/>
      <c r="D779" s="234" t="s">
        <v>156</v>
      </c>
      <c r="E779" s="235" t="s">
        <v>1</v>
      </c>
      <c r="F779" s="236" t="s">
        <v>1359</v>
      </c>
      <c r="G779" s="233"/>
      <c r="H779" s="237">
        <v>14.5</v>
      </c>
      <c r="I779" s="238"/>
      <c r="J779" s="233"/>
      <c r="K779" s="233"/>
      <c r="L779" s="239"/>
      <c r="M779" s="240"/>
      <c r="N779" s="241"/>
      <c r="O779" s="241"/>
      <c r="P779" s="241"/>
      <c r="Q779" s="241"/>
      <c r="R779" s="241"/>
      <c r="S779" s="241"/>
      <c r="T779" s="24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3" t="s">
        <v>156</v>
      </c>
      <c r="AU779" s="243" t="s">
        <v>154</v>
      </c>
      <c r="AV779" s="13" t="s">
        <v>154</v>
      </c>
      <c r="AW779" s="13" t="s">
        <v>31</v>
      </c>
      <c r="AX779" s="13" t="s">
        <v>76</v>
      </c>
      <c r="AY779" s="243" t="s">
        <v>147</v>
      </c>
    </row>
    <row r="780" s="13" customFormat="1">
      <c r="A780" s="13"/>
      <c r="B780" s="232"/>
      <c r="C780" s="233"/>
      <c r="D780" s="234" t="s">
        <v>156</v>
      </c>
      <c r="E780" s="235" t="s">
        <v>1</v>
      </c>
      <c r="F780" s="236" t="s">
        <v>1360</v>
      </c>
      <c r="G780" s="233"/>
      <c r="H780" s="237">
        <v>17.5</v>
      </c>
      <c r="I780" s="238"/>
      <c r="J780" s="233"/>
      <c r="K780" s="233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156</v>
      </c>
      <c r="AU780" s="243" t="s">
        <v>154</v>
      </c>
      <c r="AV780" s="13" t="s">
        <v>154</v>
      </c>
      <c r="AW780" s="13" t="s">
        <v>31</v>
      </c>
      <c r="AX780" s="13" t="s">
        <v>76</v>
      </c>
      <c r="AY780" s="243" t="s">
        <v>147</v>
      </c>
    </row>
    <row r="781" s="2" customFormat="1" ht="33" customHeight="1">
      <c r="A781" s="37"/>
      <c r="B781" s="38"/>
      <c r="C781" s="218" t="s">
        <v>1361</v>
      </c>
      <c r="D781" s="218" t="s">
        <v>149</v>
      </c>
      <c r="E781" s="219" t="s">
        <v>1362</v>
      </c>
      <c r="F781" s="220" t="s">
        <v>1363</v>
      </c>
      <c r="G781" s="221" t="s">
        <v>215</v>
      </c>
      <c r="H781" s="222">
        <v>15</v>
      </c>
      <c r="I781" s="223"/>
      <c r="J781" s="224">
        <f>ROUND(I781*H781,2)</f>
        <v>0</v>
      </c>
      <c r="K781" s="225"/>
      <c r="L781" s="43"/>
      <c r="M781" s="226" t="s">
        <v>1</v>
      </c>
      <c r="N781" s="227" t="s">
        <v>42</v>
      </c>
      <c r="O781" s="90"/>
      <c r="P781" s="228">
        <f>O781*H781</f>
        <v>0</v>
      </c>
      <c r="Q781" s="228">
        <v>0.0065300000000000002</v>
      </c>
      <c r="R781" s="228">
        <f>Q781*H781</f>
        <v>0.097950000000000009</v>
      </c>
      <c r="S781" s="228">
        <v>0</v>
      </c>
      <c r="T781" s="229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230" t="s">
        <v>235</v>
      </c>
      <c r="AT781" s="230" t="s">
        <v>149</v>
      </c>
      <c r="AU781" s="230" t="s">
        <v>154</v>
      </c>
      <c r="AY781" s="16" t="s">
        <v>147</v>
      </c>
      <c r="BE781" s="231">
        <f>IF(N781="základní",J781,0)</f>
        <v>0</v>
      </c>
      <c r="BF781" s="231">
        <f>IF(N781="snížená",J781,0)</f>
        <v>0</v>
      </c>
      <c r="BG781" s="231">
        <f>IF(N781="zákl. přenesená",J781,0)</f>
        <v>0</v>
      </c>
      <c r="BH781" s="231">
        <f>IF(N781="sníž. přenesená",J781,0)</f>
        <v>0</v>
      </c>
      <c r="BI781" s="231">
        <f>IF(N781="nulová",J781,0)</f>
        <v>0</v>
      </c>
      <c r="BJ781" s="16" t="s">
        <v>154</v>
      </c>
      <c r="BK781" s="231">
        <f>ROUND(I781*H781,2)</f>
        <v>0</v>
      </c>
      <c r="BL781" s="16" t="s">
        <v>235</v>
      </c>
      <c r="BM781" s="230" t="s">
        <v>1364</v>
      </c>
    </row>
    <row r="782" s="13" customFormat="1">
      <c r="A782" s="13"/>
      <c r="B782" s="232"/>
      <c r="C782" s="233"/>
      <c r="D782" s="234" t="s">
        <v>156</v>
      </c>
      <c r="E782" s="235" t="s">
        <v>1</v>
      </c>
      <c r="F782" s="236" t="s">
        <v>1365</v>
      </c>
      <c r="G782" s="233"/>
      <c r="H782" s="237">
        <v>15</v>
      </c>
      <c r="I782" s="238"/>
      <c r="J782" s="233"/>
      <c r="K782" s="233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156</v>
      </c>
      <c r="AU782" s="243" t="s">
        <v>154</v>
      </c>
      <c r="AV782" s="13" t="s">
        <v>154</v>
      </c>
      <c r="AW782" s="13" t="s">
        <v>31</v>
      </c>
      <c r="AX782" s="13" t="s">
        <v>76</v>
      </c>
      <c r="AY782" s="243" t="s">
        <v>147</v>
      </c>
    </row>
    <row r="783" s="2" customFormat="1" ht="33" customHeight="1">
      <c r="A783" s="37"/>
      <c r="B783" s="38"/>
      <c r="C783" s="218" t="s">
        <v>1366</v>
      </c>
      <c r="D783" s="218" t="s">
        <v>149</v>
      </c>
      <c r="E783" s="219" t="s">
        <v>1367</v>
      </c>
      <c r="F783" s="220" t="s">
        <v>1368</v>
      </c>
      <c r="G783" s="221" t="s">
        <v>215</v>
      </c>
      <c r="H783" s="222">
        <v>20</v>
      </c>
      <c r="I783" s="223"/>
      <c r="J783" s="224">
        <f>ROUND(I783*H783,2)</f>
        <v>0</v>
      </c>
      <c r="K783" s="225"/>
      <c r="L783" s="43"/>
      <c r="M783" s="226" t="s">
        <v>1</v>
      </c>
      <c r="N783" s="227" t="s">
        <v>42</v>
      </c>
      <c r="O783" s="90"/>
      <c r="P783" s="228">
        <f>O783*H783</f>
        <v>0</v>
      </c>
      <c r="Q783" s="228">
        <v>0.00696</v>
      </c>
      <c r="R783" s="228">
        <f>Q783*H783</f>
        <v>0.13919999999999999</v>
      </c>
      <c r="S783" s="228">
        <v>0</v>
      </c>
      <c r="T783" s="229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230" t="s">
        <v>235</v>
      </c>
      <c r="AT783" s="230" t="s">
        <v>149</v>
      </c>
      <c r="AU783" s="230" t="s">
        <v>154</v>
      </c>
      <c r="AY783" s="16" t="s">
        <v>147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6" t="s">
        <v>154</v>
      </c>
      <c r="BK783" s="231">
        <f>ROUND(I783*H783,2)</f>
        <v>0</v>
      </c>
      <c r="BL783" s="16" t="s">
        <v>235</v>
      </c>
      <c r="BM783" s="230" t="s">
        <v>1369</v>
      </c>
    </row>
    <row r="784" s="13" customFormat="1">
      <c r="A784" s="13"/>
      <c r="B784" s="232"/>
      <c r="C784" s="233"/>
      <c r="D784" s="234" t="s">
        <v>156</v>
      </c>
      <c r="E784" s="235" t="s">
        <v>1</v>
      </c>
      <c r="F784" s="236" t="s">
        <v>1370</v>
      </c>
      <c r="G784" s="233"/>
      <c r="H784" s="237">
        <v>20</v>
      </c>
      <c r="I784" s="238"/>
      <c r="J784" s="233"/>
      <c r="K784" s="233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156</v>
      </c>
      <c r="AU784" s="243" t="s">
        <v>154</v>
      </c>
      <c r="AV784" s="13" t="s">
        <v>154</v>
      </c>
      <c r="AW784" s="13" t="s">
        <v>31</v>
      </c>
      <c r="AX784" s="13" t="s">
        <v>76</v>
      </c>
      <c r="AY784" s="243" t="s">
        <v>147</v>
      </c>
    </row>
    <row r="785" s="2" customFormat="1" ht="16.5" customHeight="1">
      <c r="A785" s="37"/>
      <c r="B785" s="38"/>
      <c r="C785" s="218" t="s">
        <v>1371</v>
      </c>
      <c r="D785" s="218" t="s">
        <v>149</v>
      </c>
      <c r="E785" s="219" t="s">
        <v>1372</v>
      </c>
      <c r="F785" s="220" t="s">
        <v>1373</v>
      </c>
      <c r="G785" s="221" t="s">
        <v>215</v>
      </c>
      <c r="H785" s="222">
        <v>24</v>
      </c>
      <c r="I785" s="223"/>
      <c r="J785" s="224">
        <f>ROUND(I785*H785,2)</f>
        <v>0</v>
      </c>
      <c r="K785" s="225"/>
      <c r="L785" s="43"/>
      <c r="M785" s="226" t="s">
        <v>1</v>
      </c>
      <c r="N785" s="227" t="s">
        <v>42</v>
      </c>
      <c r="O785" s="90"/>
      <c r="P785" s="228">
        <f>O785*H785</f>
        <v>0</v>
      </c>
      <c r="Q785" s="228">
        <v>0</v>
      </c>
      <c r="R785" s="228">
        <f>Q785*H785</f>
        <v>0</v>
      </c>
      <c r="S785" s="228">
        <v>0</v>
      </c>
      <c r="T785" s="229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230" t="s">
        <v>235</v>
      </c>
      <c r="AT785" s="230" t="s">
        <v>149</v>
      </c>
      <c r="AU785" s="230" t="s">
        <v>154</v>
      </c>
      <c r="AY785" s="16" t="s">
        <v>147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6" t="s">
        <v>154</v>
      </c>
      <c r="BK785" s="231">
        <f>ROUND(I785*H785,2)</f>
        <v>0</v>
      </c>
      <c r="BL785" s="16" t="s">
        <v>235</v>
      </c>
      <c r="BM785" s="230" t="s">
        <v>1374</v>
      </c>
    </row>
    <row r="786" s="13" customFormat="1">
      <c r="A786" s="13"/>
      <c r="B786" s="232"/>
      <c r="C786" s="233"/>
      <c r="D786" s="234" t="s">
        <v>156</v>
      </c>
      <c r="E786" s="235" t="s">
        <v>1</v>
      </c>
      <c r="F786" s="236" t="s">
        <v>1375</v>
      </c>
      <c r="G786" s="233"/>
      <c r="H786" s="237">
        <v>24</v>
      </c>
      <c r="I786" s="238"/>
      <c r="J786" s="233"/>
      <c r="K786" s="233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156</v>
      </c>
      <c r="AU786" s="243" t="s">
        <v>154</v>
      </c>
      <c r="AV786" s="13" t="s">
        <v>154</v>
      </c>
      <c r="AW786" s="13" t="s">
        <v>31</v>
      </c>
      <c r="AX786" s="13" t="s">
        <v>76</v>
      </c>
      <c r="AY786" s="243" t="s">
        <v>147</v>
      </c>
    </row>
    <row r="787" s="2" customFormat="1" ht="16.5" customHeight="1">
      <c r="A787" s="37"/>
      <c r="B787" s="38"/>
      <c r="C787" s="218" t="s">
        <v>1376</v>
      </c>
      <c r="D787" s="218" t="s">
        <v>149</v>
      </c>
      <c r="E787" s="219" t="s">
        <v>1377</v>
      </c>
      <c r="F787" s="220" t="s">
        <v>1378</v>
      </c>
      <c r="G787" s="221" t="s">
        <v>330</v>
      </c>
      <c r="H787" s="222">
        <v>26</v>
      </c>
      <c r="I787" s="223"/>
      <c r="J787" s="224">
        <f>ROUND(I787*H787,2)</f>
        <v>0</v>
      </c>
      <c r="K787" s="225"/>
      <c r="L787" s="43"/>
      <c r="M787" s="226" t="s">
        <v>1</v>
      </c>
      <c r="N787" s="227" t="s">
        <v>42</v>
      </c>
      <c r="O787" s="90"/>
      <c r="P787" s="228">
        <f>O787*H787</f>
        <v>0</v>
      </c>
      <c r="Q787" s="228">
        <v>0</v>
      </c>
      <c r="R787" s="228">
        <f>Q787*H787</f>
        <v>0</v>
      </c>
      <c r="S787" s="228">
        <v>0</v>
      </c>
      <c r="T787" s="229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230" t="s">
        <v>235</v>
      </c>
      <c r="AT787" s="230" t="s">
        <v>149</v>
      </c>
      <c r="AU787" s="230" t="s">
        <v>154</v>
      </c>
      <c r="AY787" s="16" t="s">
        <v>147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6" t="s">
        <v>154</v>
      </c>
      <c r="BK787" s="231">
        <f>ROUND(I787*H787,2)</f>
        <v>0</v>
      </c>
      <c r="BL787" s="16" t="s">
        <v>235</v>
      </c>
      <c r="BM787" s="230" t="s">
        <v>1379</v>
      </c>
    </row>
    <row r="788" s="2" customFormat="1" ht="21.75" customHeight="1">
      <c r="A788" s="37"/>
      <c r="B788" s="38"/>
      <c r="C788" s="244" t="s">
        <v>1380</v>
      </c>
      <c r="D788" s="244" t="s">
        <v>195</v>
      </c>
      <c r="E788" s="245" t="s">
        <v>1381</v>
      </c>
      <c r="F788" s="246" t="s">
        <v>1382</v>
      </c>
      <c r="G788" s="247" t="s">
        <v>330</v>
      </c>
      <c r="H788" s="248">
        <v>26</v>
      </c>
      <c r="I788" s="249"/>
      <c r="J788" s="250">
        <f>ROUND(I788*H788,2)</f>
        <v>0</v>
      </c>
      <c r="K788" s="251"/>
      <c r="L788" s="252"/>
      <c r="M788" s="253" t="s">
        <v>1</v>
      </c>
      <c r="N788" s="254" t="s">
        <v>42</v>
      </c>
      <c r="O788" s="90"/>
      <c r="P788" s="228">
        <f>O788*H788</f>
        <v>0</v>
      </c>
      <c r="Q788" s="228">
        <v>0.00017000000000000001</v>
      </c>
      <c r="R788" s="228">
        <f>Q788*H788</f>
        <v>0.0044200000000000003</v>
      </c>
      <c r="S788" s="228">
        <v>0</v>
      </c>
      <c r="T788" s="229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230" t="s">
        <v>323</v>
      </c>
      <c r="AT788" s="230" t="s">
        <v>195</v>
      </c>
      <c r="AU788" s="230" t="s">
        <v>154</v>
      </c>
      <c r="AY788" s="16" t="s">
        <v>147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6" t="s">
        <v>154</v>
      </c>
      <c r="BK788" s="231">
        <f>ROUND(I788*H788,2)</f>
        <v>0</v>
      </c>
      <c r="BL788" s="16" t="s">
        <v>235</v>
      </c>
      <c r="BM788" s="230" t="s">
        <v>1383</v>
      </c>
    </row>
    <row r="789" s="2" customFormat="1" ht="16.5" customHeight="1">
      <c r="A789" s="37"/>
      <c r="B789" s="38"/>
      <c r="C789" s="218" t="s">
        <v>1384</v>
      </c>
      <c r="D789" s="218" t="s">
        <v>149</v>
      </c>
      <c r="E789" s="219" t="s">
        <v>1385</v>
      </c>
      <c r="F789" s="220" t="s">
        <v>1386</v>
      </c>
      <c r="G789" s="221" t="s">
        <v>215</v>
      </c>
      <c r="H789" s="222">
        <v>6</v>
      </c>
      <c r="I789" s="223"/>
      <c r="J789" s="224">
        <f>ROUND(I789*H789,2)</f>
        <v>0</v>
      </c>
      <c r="K789" s="225"/>
      <c r="L789" s="43"/>
      <c r="M789" s="226" t="s">
        <v>1</v>
      </c>
      <c r="N789" s="227" t="s">
        <v>42</v>
      </c>
      <c r="O789" s="90"/>
      <c r="P789" s="228">
        <f>O789*H789</f>
        <v>0</v>
      </c>
      <c r="Q789" s="228">
        <v>0</v>
      </c>
      <c r="R789" s="228">
        <f>Q789*H789</f>
        <v>0</v>
      </c>
      <c r="S789" s="228">
        <v>0</v>
      </c>
      <c r="T789" s="229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230" t="s">
        <v>235</v>
      </c>
      <c r="AT789" s="230" t="s">
        <v>149</v>
      </c>
      <c r="AU789" s="230" t="s">
        <v>154</v>
      </c>
      <c r="AY789" s="16" t="s">
        <v>147</v>
      </c>
      <c r="BE789" s="231">
        <f>IF(N789="základní",J789,0)</f>
        <v>0</v>
      </c>
      <c r="BF789" s="231">
        <f>IF(N789="snížená",J789,0)</f>
        <v>0</v>
      </c>
      <c r="BG789" s="231">
        <f>IF(N789="zákl. přenesená",J789,0)</f>
        <v>0</v>
      </c>
      <c r="BH789" s="231">
        <f>IF(N789="sníž. přenesená",J789,0)</f>
        <v>0</v>
      </c>
      <c r="BI789" s="231">
        <f>IF(N789="nulová",J789,0)</f>
        <v>0</v>
      </c>
      <c r="BJ789" s="16" t="s">
        <v>154</v>
      </c>
      <c r="BK789" s="231">
        <f>ROUND(I789*H789,2)</f>
        <v>0</v>
      </c>
      <c r="BL789" s="16" t="s">
        <v>235</v>
      </c>
      <c r="BM789" s="230" t="s">
        <v>1387</v>
      </c>
    </row>
    <row r="790" s="13" customFormat="1">
      <c r="A790" s="13"/>
      <c r="B790" s="232"/>
      <c r="C790" s="233"/>
      <c r="D790" s="234" t="s">
        <v>156</v>
      </c>
      <c r="E790" s="235" t="s">
        <v>1</v>
      </c>
      <c r="F790" s="236" t="s">
        <v>1388</v>
      </c>
      <c r="G790" s="233"/>
      <c r="H790" s="237">
        <v>6</v>
      </c>
      <c r="I790" s="238"/>
      <c r="J790" s="233"/>
      <c r="K790" s="233"/>
      <c r="L790" s="239"/>
      <c r="M790" s="240"/>
      <c r="N790" s="241"/>
      <c r="O790" s="241"/>
      <c r="P790" s="241"/>
      <c r="Q790" s="241"/>
      <c r="R790" s="241"/>
      <c r="S790" s="241"/>
      <c r="T790" s="24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3" t="s">
        <v>156</v>
      </c>
      <c r="AU790" s="243" t="s">
        <v>154</v>
      </c>
      <c r="AV790" s="13" t="s">
        <v>154</v>
      </c>
      <c r="AW790" s="13" t="s">
        <v>31</v>
      </c>
      <c r="AX790" s="13" t="s">
        <v>76</v>
      </c>
      <c r="AY790" s="243" t="s">
        <v>147</v>
      </c>
    </row>
    <row r="791" s="2" customFormat="1" ht="16.5" customHeight="1">
      <c r="A791" s="37"/>
      <c r="B791" s="38"/>
      <c r="C791" s="218" t="s">
        <v>1389</v>
      </c>
      <c r="D791" s="218" t="s">
        <v>149</v>
      </c>
      <c r="E791" s="219" t="s">
        <v>1390</v>
      </c>
      <c r="F791" s="220" t="s">
        <v>1391</v>
      </c>
      <c r="G791" s="221" t="s">
        <v>330</v>
      </c>
      <c r="H791" s="222">
        <v>4</v>
      </c>
      <c r="I791" s="223"/>
      <c r="J791" s="224">
        <f>ROUND(I791*H791,2)</f>
        <v>0</v>
      </c>
      <c r="K791" s="225"/>
      <c r="L791" s="43"/>
      <c r="M791" s="226" t="s">
        <v>1</v>
      </c>
      <c r="N791" s="227" t="s">
        <v>42</v>
      </c>
      <c r="O791" s="90"/>
      <c r="P791" s="228">
        <f>O791*H791</f>
        <v>0</v>
      </c>
      <c r="Q791" s="228">
        <v>0</v>
      </c>
      <c r="R791" s="228">
        <f>Q791*H791</f>
        <v>0</v>
      </c>
      <c r="S791" s="228">
        <v>0</v>
      </c>
      <c r="T791" s="229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230" t="s">
        <v>235</v>
      </c>
      <c r="AT791" s="230" t="s">
        <v>149</v>
      </c>
      <c r="AU791" s="230" t="s">
        <v>154</v>
      </c>
      <c r="AY791" s="16" t="s">
        <v>147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6" t="s">
        <v>154</v>
      </c>
      <c r="BK791" s="231">
        <f>ROUND(I791*H791,2)</f>
        <v>0</v>
      </c>
      <c r="BL791" s="16" t="s">
        <v>235</v>
      </c>
      <c r="BM791" s="230" t="s">
        <v>1392</v>
      </c>
    </row>
    <row r="792" s="2" customFormat="1" ht="16.5" customHeight="1">
      <c r="A792" s="37"/>
      <c r="B792" s="38"/>
      <c r="C792" s="244" t="s">
        <v>1393</v>
      </c>
      <c r="D792" s="244" t="s">
        <v>195</v>
      </c>
      <c r="E792" s="245" t="s">
        <v>1394</v>
      </c>
      <c r="F792" s="246" t="s">
        <v>1395</v>
      </c>
      <c r="G792" s="247" t="s">
        <v>330</v>
      </c>
      <c r="H792" s="248">
        <v>4</v>
      </c>
      <c r="I792" s="249"/>
      <c r="J792" s="250">
        <f>ROUND(I792*H792,2)</f>
        <v>0</v>
      </c>
      <c r="K792" s="251"/>
      <c r="L792" s="252"/>
      <c r="M792" s="253" t="s">
        <v>1</v>
      </c>
      <c r="N792" s="254" t="s">
        <v>42</v>
      </c>
      <c r="O792" s="90"/>
      <c r="P792" s="228">
        <f>O792*H792</f>
        <v>0</v>
      </c>
      <c r="Q792" s="228">
        <v>0.00033</v>
      </c>
      <c r="R792" s="228">
        <f>Q792*H792</f>
        <v>0.00132</v>
      </c>
      <c r="S792" s="228">
        <v>0</v>
      </c>
      <c r="T792" s="229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230" t="s">
        <v>323</v>
      </c>
      <c r="AT792" s="230" t="s">
        <v>195</v>
      </c>
      <c r="AU792" s="230" t="s">
        <v>154</v>
      </c>
      <c r="AY792" s="16" t="s">
        <v>147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16" t="s">
        <v>154</v>
      </c>
      <c r="BK792" s="231">
        <f>ROUND(I792*H792,2)</f>
        <v>0</v>
      </c>
      <c r="BL792" s="16" t="s">
        <v>235</v>
      </c>
      <c r="BM792" s="230" t="s">
        <v>1396</v>
      </c>
    </row>
    <row r="793" s="2" customFormat="1" ht="24.15" customHeight="1">
      <c r="A793" s="37"/>
      <c r="B793" s="38"/>
      <c r="C793" s="218" t="s">
        <v>1397</v>
      </c>
      <c r="D793" s="218" t="s">
        <v>149</v>
      </c>
      <c r="E793" s="219" t="s">
        <v>1398</v>
      </c>
      <c r="F793" s="220" t="s">
        <v>1399</v>
      </c>
      <c r="G793" s="221" t="s">
        <v>215</v>
      </c>
      <c r="H793" s="222">
        <v>19.800000000000001</v>
      </c>
      <c r="I793" s="223"/>
      <c r="J793" s="224">
        <f>ROUND(I793*H793,2)</f>
        <v>0</v>
      </c>
      <c r="K793" s="225"/>
      <c r="L793" s="43"/>
      <c r="M793" s="226" t="s">
        <v>1</v>
      </c>
      <c r="N793" s="227" t="s">
        <v>42</v>
      </c>
      <c r="O793" s="90"/>
      <c r="P793" s="228">
        <f>O793*H793</f>
        <v>0</v>
      </c>
      <c r="Q793" s="228">
        <v>0.0027399999999999998</v>
      </c>
      <c r="R793" s="228">
        <f>Q793*H793</f>
        <v>0.054252000000000002</v>
      </c>
      <c r="S793" s="228">
        <v>0</v>
      </c>
      <c r="T793" s="229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230" t="s">
        <v>235</v>
      </c>
      <c r="AT793" s="230" t="s">
        <v>149</v>
      </c>
      <c r="AU793" s="230" t="s">
        <v>154</v>
      </c>
      <c r="AY793" s="16" t="s">
        <v>147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6" t="s">
        <v>154</v>
      </c>
      <c r="BK793" s="231">
        <f>ROUND(I793*H793,2)</f>
        <v>0</v>
      </c>
      <c r="BL793" s="16" t="s">
        <v>235</v>
      </c>
      <c r="BM793" s="230" t="s">
        <v>1400</v>
      </c>
    </row>
    <row r="794" s="13" customFormat="1">
      <c r="A794" s="13"/>
      <c r="B794" s="232"/>
      <c r="C794" s="233"/>
      <c r="D794" s="234" t="s">
        <v>156</v>
      </c>
      <c r="E794" s="235" t="s">
        <v>1</v>
      </c>
      <c r="F794" s="236" t="s">
        <v>1401</v>
      </c>
      <c r="G794" s="233"/>
      <c r="H794" s="237">
        <v>5.2999999999999998</v>
      </c>
      <c r="I794" s="238"/>
      <c r="J794" s="233"/>
      <c r="K794" s="233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156</v>
      </c>
      <c r="AU794" s="243" t="s">
        <v>154</v>
      </c>
      <c r="AV794" s="13" t="s">
        <v>154</v>
      </c>
      <c r="AW794" s="13" t="s">
        <v>31</v>
      </c>
      <c r="AX794" s="13" t="s">
        <v>76</v>
      </c>
      <c r="AY794" s="243" t="s">
        <v>147</v>
      </c>
    </row>
    <row r="795" s="13" customFormat="1">
      <c r="A795" s="13"/>
      <c r="B795" s="232"/>
      <c r="C795" s="233"/>
      <c r="D795" s="234" t="s">
        <v>156</v>
      </c>
      <c r="E795" s="235" t="s">
        <v>1</v>
      </c>
      <c r="F795" s="236" t="s">
        <v>1402</v>
      </c>
      <c r="G795" s="233"/>
      <c r="H795" s="237">
        <v>14.5</v>
      </c>
      <c r="I795" s="238"/>
      <c r="J795" s="233"/>
      <c r="K795" s="233"/>
      <c r="L795" s="239"/>
      <c r="M795" s="240"/>
      <c r="N795" s="241"/>
      <c r="O795" s="241"/>
      <c r="P795" s="241"/>
      <c r="Q795" s="241"/>
      <c r="R795" s="241"/>
      <c r="S795" s="241"/>
      <c r="T795" s="24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3" t="s">
        <v>156</v>
      </c>
      <c r="AU795" s="243" t="s">
        <v>154</v>
      </c>
      <c r="AV795" s="13" t="s">
        <v>154</v>
      </c>
      <c r="AW795" s="13" t="s">
        <v>31</v>
      </c>
      <c r="AX795" s="13" t="s">
        <v>76</v>
      </c>
      <c r="AY795" s="243" t="s">
        <v>147</v>
      </c>
    </row>
    <row r="796" s="2" customFormat="1" ht="24.15" customHeight="1">
      <c r="A796" s="37"/>
      <c r="B796" s="38"/>
      <c r="C796" s="218" t="s">
        <v>1403</v>
      </c>
      <c r="D796" s="218" t="s">
        <v>149</v>
      </c>
      <c r="E796" s="219" t="s">
        <v>1404</v>
      </c>
      <c r="F796" s="220" t="s">
        <v>1405</v>
      </c>
      <c r="G796" s="221" t="s">
        <v>215</v>
      </c>
      <c r="H796" s="222">
        <v>2</v>
      </c>
      <c r="I796" s="223"/>
      <c r="J796" s="224">
        <f>ROUND(I796*H796,2)</f>
        <v>0</v>
      </c>
      <c r="K796" s="225"/>
      <c r="L796" s="43"/>
      <c r="M796" s="226" t="s">
        <v>1</v>
      </c>
      <c r="N796" s="227" t="s">
        <v>42</v>
      </c>
      <c r="O796" s="90"/>
      <c r="P796" s="228">
        <f>O796*H796</f>
        <v>0</v>
      </c>
      <c r="Q796" s="228">
        <v>0.0016299999999999999</v>
      </c>
      <c r="R796" s="228">
        <f>Q796*H796</f>
        <v>0.0032599999999999999</v>
      </c>
      <c r="S796" s="228">
        <v>0</v>
      </c>
      <c r="T796" s="229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230" t="s">
        <v>235</v>
      </c>
      <c r="AT796" s="230" t="s">
        <v>149</v>
      </c>
      <c r="AU796" s="230" t="s">
        <v>154</v>
      </c>
      <c r="AY796" s="16" t="s">
        <v>147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6" t="s">
        <v>154</v>
      </c>
      <c r="BK796" s="231">
        <f>ROUND(I796*H796,2)</f>
        <v>0</v>
      </c>
      <c r="BL796" s="16" t="s">
        <v>235</v>
      </c>
      <c r="BM796" s="230" t="s">
        <v>1406</v>
      </c>
    </row>
    <row r="797" s="13" customFormat="1">
      <c r="A797" s="13"/>
      <c r="B797" s="232"/>
      <c r="C797" s="233"/>
      <c r="D797" s="234" t="s">
        <v>156</v>
      </c>
      <c r="E797" s="235" t="s">
        <v>1</v>
      </c>
      <c r="F797" s="236" t="s">
        <v>1407</v>
      </c>
      <c r="G797" s="233"/>
      <c r="H797" s="237">
        <v>2</v>
      </c>
      <c r="I797" s="238"/>
      <c r="J797" s="233"/>
      <c r="K797" s="233"/>
      <c r="L797" s="239"/>
      <c r="M797" s="240"/>
      <c r="N797" s="241"/>
      <c r="O797" s="241"/>
      <c r="P797" s="241"/>
      <c r="Q797" s="241"/>
      <c r="R797" s="241"/>
      <c r="S797" s="241"/>
      <c r="T797" s="24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3" t="s">
        <v>156</v>
      </c>
      <c r="AU797" s="243" t="s">
        <v>154</v>
      </c>
      <c r="AV797" s="13" t="s">
        <v>154</v>
      </c>
      <c r="AW797" s="13" t="s">
        <v>31</v>
      </c>
      <c r="AX797" s="13" t="s">
        <v>76</v>
      </c>
      <c r="AY797" s="243" t="s">
        <v>147</v>
      </c>
    </row>
    <row r="798" s="2" customFormat="1" ht="24.15" customHeight="1">
      <c r="A798" s="37"/>
      <c r="B798" s="38"/>
      <c r="C798" s="218" t="s">
        <v>1408</v>
      </c>
      <c r="D798" s="218" t="s">
        <v>149</v>
      </c>
      <c r="E798" s="219" t="s">
        <v>1409</v>
      </c>
      <c r="F798" s="220" t="s">
        <v>1410</v>
      </c>
      <c r="G798" s="221" t="s">
        <v>330</v>
      </c>
      <c r="H798" s="222">
        <v>2</v>
      </c>
      <c r="I798" s="223"/>
      <c r="J798" s="224">
        <f>ROUND(I798*H798,2)</f>
        <v>0</v>
      </c>
      <c r="K798" s="225"/>
      <c r="L798" s="43"/>
      <c r="M798" s="226" t="s">
        <v>1</v>
      </c>
      <c r="N798" s="227" t="s">
        <v>42</v>
      </c>
      <c r="O798" s="90"/>
      <c r="P798" s="228">
        <f>O798*H798</f>
        <v>0</v>
      </c>
      <c r="Q798" s="228">
        <v>0.00029999999999999997</v>
      </c>
      <c r="R798" s="228">
        <f>Q798*H798</f>
        <v>0.00059999999999999995</v>
      </c>
      <c r="S798" s="228">
        <v>0</v>
      </c>
      <c r="T798" s="229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230" t="s">
        <v>235</v>
      </c>
      <c r="AT798" s="230" t="s">
        <v>149</v>
      </c>
      <c r="AU798" s="230" t="s">
        <v>154</v>
      </c>
      <c r="AY798" s="16" t="s">
        <v>147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6" t="s">
        <v>154</v>
      </c>
      <c r="BK798" s="231">
        <f>ROUND(I798*H798,2)</f>
        <v>0</v>
      </c>
      <c r="BL798" s="16" t="s">
        <v>235</v>
      </c>
      <c r="BM798" s="230" t="s">
        <v>1411</v>
      </c>
    </row>
    <row r="799" s="2" customFormat="1" ht="24.15" customHeight="1">
      <c r="A799" s="37"/>
      <c r="B799" s="38"/>
      <c r="C799" s="218" t="s">
        <v>1412</v>
      </c>
      <c r="D799" s="218" t="s">
        <v>149</v>
      </c>
      <c r="E799" s="219" t="s">
        <v>1413</v>
      </c>
      <c r="F799" s="220" t="s">
        <v>1414</v>
      </c>
      <c r="G799" s="221" t="s">
        <v>330</v>
      </c>
      <c r="H799" s="222">
        <v>1</v>
      </c>
      <c r="I799" s="223"/>
      <c r="J799" s="224">
        <f>ROUND(I799*H799,2)</f>
        <v>0</v>
      </c>
      <c r="K799" s="225"/>
      <c r="L799" s="43"/>
      <c r="M799" s="226" t="s">
        <v>1</v>
      </c>
      <c r="N799" s="227" t="s">
        <v>42</v>
      </c>
      <c r="O799" s="90"/>
      <c r="P799" s="228">
        <f>O799*H799</f>
        <v>0</v>
      </c>
      <c r="Q799" s="228">
        <v>0.00025000000000000001</v>
      </c>
      <c r="R799" s="228">
        <f>Q799*H799</f>
        <v>0.00025000000000000001</v>
      </c>
      <c r="S799" s="228">
        <v>0</v>
      </c>
      <c r="T799" s="229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230" t="s">
        <v>235</v>
      </c>
      <c r="AT799" s="230" t="s">
        <v>149</v>
      </c>
      <c r="AU799" s="230" t="s">
        <v>154</v>
      </c>
      <c r="AY799" s="16" t="s">
        <v>147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6" t="s">
        <v>154</v>
      </c>
      <c r="BK799" s="231">
        <f>ROUND(I799*H799,2)</f>
        <v>0</v>
      </c>
      <c r="BL799" s="16" t="s">
        <v>235</v>
      </c>
      <c r="BM799" s="230" t="s">
        <v>1415</v>
      </c>
    </row>
    <row r="800" s="2" customFormat="1" ht="24.15" customHeight="1">
      <c r="A800" s="37"/>
      <c r="B800" s="38"/>
      <c r="C800" s="218" t="s">
        <v>1416</v>
      </c>
      <c r="D800" s="218" t="s">
        <v>149</v>
      </c>
      <c r="E800" s="219" t="s">
        <v>1417</v>
      </c>
      <c r="F800" s="220" t="s">
        <v>1418</v>
      </c>
      <c r="G800" s="221" t="s">
        <v>215</v>
      </c>
      <c r="H800" s="222">
        <v>5.2000000000000002</v>
      </c>
      <c r="I800" s="223"/>
      <c r="J800" s="224">
        <f>ROUND(I800*H800,2)</f>
        <v>0</v>
      </c>
      <c r="K800" s="225"/>
      <c r="L800" s="43"/>
      <c r="M800" s="226" t="s">
        <v>1</v>
      </c>
      <c r="N800" s="227" t="s">
        <v>42</v>
      </c>
      <c r="O800" s="90"/>
      <c r="P800" s="228">
        <f>O800*H800</f>
        <v>0</v>
      </c>
      <c r="Q800" s="228">
        <v>0.00097000000000000005</v>
      </c>
      <c r="R800" s="228">
        <f>Q800*H800</f>
        <v>0.0050440000000000007</v>
      </c>
      <c r="S800" s="228">
        <v>0</v>
      </c>
      <c r="T800" s="229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230" t="s">
        <v>235</v>
      </c>
      <c r="AT800" s="230" t="s">
        <v>149</v>
      </c>
      <c r="AU800" s="230" t="s">
        <v>154</v>
      </c>
      <c r="AY800" s="16" t="s">
        <v>147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6" t="s">
        <v>154</v>
      </c>
      <c r="BK800" s="231">
        <f>ROUND(I800*H800,2)</f>
        <v>0</v>
      </c>
      <c r="BL800" s="16" t="s">
        <v>235</v>
      </c>
      <c r="BM800" s="230" t="s">
        <v>1419</v>
      </c>
    </row>
    <row r="801" s="13" customFormat="1">
      <c r="A801" s="13"/>
      <c r="B801" s="232"/>
      <c r="C801" s="233"/>
      <c r="D801" s="234" t="s">
        <v>156</v>
      </c>
      <c r="E801" s="235" t="s">
        <v>1</v>
      </c>
      <c r="F801" s="236" t="s">
        <v>1420</v>
      </c>
      <c r="G801" s="233"/>
      <c r="H801" s="237">
        <v>2.6000000000000001</v>
      </c>
      <c r="I801" s="238"/>
      <c r="J801" s="233"/>
      <c r="K801" s="233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156</v>
      </c>
      <c r="AU801" s="243" t="s">
        <v>154</v>
      </c>
      <c r="AV801" s="13" t="s">
        <v>154</v>
      </c>
      <c r="AW801" s="13" t="s">
        <v>31</v>
      </c>
      <c r="AX801" s="13" t="s">
        <v>76</v>
      </c>
      <c r="AY801" s="243" t="s">
        <v>147</v>
      </c>
    </row>
    <row r="802" s="13" customFormat="1">
      <c r="A802" s="13"/>
      <c r="B802" s="232"/>
      <c r="C802" s="233"/>
      <c r="D802" s="234" t="s">
        <v>156</v>
      </c>
      <c r="E802" s="235" t="s">
        <v>1</v>
      </c>
      <c r="F802" s="236" t="s">
        <v>1421</v>
      </c>
      <c r="G802" s="233"/>
      <c r="H802" s="237">
        <v>2.6000000000000001</v>
      </c>
      <c r="I802" s="238"/>
      <c r="J802" s="233"/>
      <c r="K802" s="233"/>
      <c r="L802" s="239"/>
      <c r="M802" s="240"/>
      <c r="N802" s="241"/>
      <c r="O802" s="241"/>
      <c r="P802" s="241"/>
      <c r="Q802" s="241"/>
      <c r="R802" s="241"/>
      <c r="S802" s="241"/>
      <c r="T802" s="24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3" t="s">
        <v>156</v>
      </c>
      <c r="AU802" s="243" t="s">
        <v>154</v>
      </c>
      <c r="AV802" s="13" t="s">
        <v>154</v>
      </c>
      <c r="AW802" s="13" t="s">
        <v>31</v>
      </c>
      <c r="AX802" s="13" t="s">
        <v>76</v>
      </c>
      <c r="AY802" s="243" t="s">
        <v>147</v>
      </c>
    </row>
    <row r="803" s="2" customFormat="1" ht="24.15" customHeight="1">
      <c r="A803" s="37"/>
      <c r="B803" s="38"/>
      <c r="C803" s="218" t="s">
        <v>1422</v>
      </c>
      <c r="D803" s="218" t="s">
        <v>149</v>
      </c>
      <c r="E803" s="219" t="s">
        <v>1423</v>
      </c>
      <c r="F803" s="220" t="s">
        <v>1424</v>
      </c>
      <c r="G803" s="221" t="s">
        <v>215</v>
      </c>
      <c r="H803" s="222">
        <v>2.6000000000000001</v>
      </c>
      <c r="I803" s="223"/>
      <c r="J803" s="224">
        <f>ROUND(I803*H803,2)</f>
        <v>0</v>
      </c>
      <c r="K803" s="225"/>
      <c r="L803" s="43"/>
      <c r="M803" s="226" t="s">
        <v>1</v>
      </c>
      <c r="N803" s="227" t="s">
        <v>42</v>
      </c>
      <c r="O803" s="90"/>
      <c r="P803" s="228">
        <f>O803*H803</f>
        <v>0</v>
      </c>
      <c r="Q803" s="228">
        <v>0.0020600000000000002</v>
      </c>
      <c r="R803" s="228">
        <f>Q803*H803</f>
        <v>0.0053560000000000005</v>
      </c>
      <c r="S803" s="228">
        <v>0</v>
      </c>
      <c r="T803" s="229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230" t="s">
        <v>235</v>
      </c>
      <c r="AT803" s="230" t="s">
        <v>149</v>
      </c>
      <c r="AU803" s="230" t="s">
        <v>154</v>
      </c>
      <c r="AY803" s="16" t="s">
        <v>147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6" t="s">
        <v>154</v>
      </c>
      <c r="BK803" s="231">
        <f>ROUND(I803*H803,2)</f>
        <v>0</v>
      </c>
      <c r="BL803" s="16" t="s">
        <v>235</v>
      </c>
      <c r="BM803" s="230" t="s">
        <v>1425</v>
      </c>
    </row>
    <row r="804" s="13" customFormat="1">
      <c r="A804" s="13"/>
      <c r="B804" s="232"/>
      <c r="C804" s="233"/>
      <c r="D804" s="234" t="s">
        <v>156</v>
      </c>
      <c r="E804" s="235" t="s">
        <v>1</v>
      </c>
      <c r="F804" s="236" t="s">
        <v>1426</v>
      </c>
      <c r="G804" s="233"/>
      <c r="H804" s="237">
        <v>2.6000000000000001</v>
      </c>
      <c r="I804" s="238"/>
      <c r="J804" s="233"/>
      <c r="K804" s="233"/>
      <c r="L804" s="239"/>
      <c r="M804" s="240"/>
      <c r="N804" s="241"/>
      <c r="O804" s="241"/>
      <c r="P804" s="241"/>
      <c r="Q804" s="241"/>
      <c r="R804" s="241"/>
      <c r="S804" s="241"/>
      <c r="T804" s="24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3" t="s">
        <v>156</v>
      </c>
      <c r="AU804" s="243" t="s">
        <v>154</v>
      </c>
      <c r="AV804" s="13" t="s">
        <v>154</v>
      </c>
      <c r="AW804" s="13" t="s">
        <v>31</v>
      </c>
      <c r="AX804" s="13" t="s">
        <v>76</v>
      </c>
      <c r="AY804" s="243" t="s">
        <v>147</v>
      </c>
    </row>
    <row r="805" s="2" customFormat="1" ht="33" customHeight="1">
      <c r="A805" s="37"/>
      <c r="B805" s="38"/>
      <c r="C805" s="218" t="s">
        <v>1427</v>
      </c>
      <c r="D805" s="218" t="s">
        <v>149</v>
      </c>
      <c r="E805" s="219" t="s">
        <v>1428</v>
      </c>
      <c r="F805" s="220" t="s">
        <v>1429</v>
      </c>
      <c r="G805" s="221" t="s">
        <v>761</v>
      </c>
      <c r="H805" s="222">
        <v>11</v>
      </c>
      <c r="I805" s="223"/>
      <c r="J805" s="224">
        <f>ROUND(I805*H805,2)</f>
        <v>0</v>
      </c>
      <c r="K805" s="225"/>
      <c r="L805" s="43"/>
      <c r="M805" s="226" t="s">
        <v>1</v>
      </c>
      <c r="N805" s="227" t="s">
        <v>42</v>
      </c>
      <c r="O805" s="90"/>
      <c r="P805" s="228">
        <f>O805*H805</f>
        <v>0</v>
      </c>
      <c r="Q805" s="228">
        <v>0</v>
      </c>
      <c r="R805" s="228">
        <f>Q805*H805</f>
        <v>0</v>
      </c>
      <c r="S805" s="228">
        <v>0</v>
      </c>
      <c r="T805" s="229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230" t="s">
        <v>235</v>
      </c>
      <c r="AT805" s="230" t="s">
        <v>149</v>
      </c>
      <c r="AU805" s="230" t="s">
        <v>154</v>
      </c>
      <c r="AY805" s="16" t="s">
        <v>147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6" t="s">
        <v>154</v>
      </c>
      <c r="BK805" s="231">
        <f>ROUND(I805*H805,2)</f>
        <v>0</v>
      </c>
      <c r="BL805" s="16" t="s">
        <v>235</v>
      </c>
      <c r="BM805" s="230" t="s">
        <v>1430</v>
      </c>
    </row>
    <row r="806" s="2" customFormat="1" ht="24.15" customHeight="1">
      <c r="A806" s="37"/>
      <c r="B806" s="38"/>
      <c r="C806" s="218" t="s">
        <v>1431</v>
      </c>
      <c r="D806" s="218" t="s">
        <v>149</v>
      </c>
      <c r="E806" s="219" t="s">
        <v>1432</v>
      </c>
      <c r="F806" s="220" t="s">
        <v>1433</v>
      </c>
      <c r="G806" s="221" t="s">
        <v>178</v>
      </c>
      <c r="H806" s="222">
        <v>0.59199999999999997</v>
      </c>
      <c r="I806" s="223"/>
      <c r="J806" s="224">
        <f>ROUND(I806*H806,2)</f>
        <v>0</v>
      </c>
      <c r="K806" s="225"/>
      <c r="L806" s="43"/>
      <c r="M806" s="226" t="s">
        <v>1</v>
      </c>
      <c r="N806" s="227" t="s">
        <v>42</v>
      </c>
      <c r="O806" s="90"/>
      <c r="P806" s="228">
        <f>O806*H806</f>
        <v>0</v>
      </c>
      <c r="Q806" s="228">
        <v>0</v>
      </c>
      <c r="R806" s="228">
        <f>Q806*H806</f>
        <v>0</v>
      </c>
      <c r="S806" s="228">
        <v>0</v>
      </c>
      <c r="T806" s="229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230" t="s">
        <v>235</v>
      </c>
      <c r="AT806" s="230" t="s">
        <v>149</v>
      </c>
      <c r="AU806" s="230" t="s">
        <v>154</v>
      </c>
      <c r="AY806" s="16" t="s">
        <v>147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16" t="s">
        <v>154</v>
      </c>
      <c r="BK806" s="231">
        <f>ROUND(I806*H806,2)</f>
        <v>0</v>
      </c>
      <c r="BL806" s="16" t="s">
        <v>235</v>
      </c>
      <c r="BM806" s="230" t="s">
        <v>1434</v>
      </c>
    </row>
    <row r="807" s="12" customFormat="1" ht="22.8" customHeight="1">
      <c r="A807" s="12"/>
      <c r="B807" s="202"/>
      <c r="C807" s="203"/>
      <c r="D807" s="204" t="s">
        <v>75</v>
      </c>
      <c r="E807" s="216" t="s">
        <v>1435</v>
      </c>
      <c r="F807" s="216" t="s">
        <v>1436</v>
      </c>
      <c r="G807" s="203"/>
      <c r="H807" s="203"/>
      <c r="I807" s="206"/>
      <c r="J807" s="217">
        <f>BK807</f>
        <v>0</v>
      </c>
      <c r="K807" s="203"/>
      <c r="L807" s="208"/>
      <c r="M807" s="209"/>
      <c r="N807" s="210"/>
      <c r="O807" s="210"/>
      <c r="P807" s="211">
        <f>SUM(P808:P822)</f>
        <v>0</v>
      </c>
      <c r="Q807" s="210"/>
      <c r="R807" s="211">
        <f>SUM(R808:R822)</f>
        <v>0.103475</v>
      </c>
      <c r="S807" s="210"/>
      <c r="T807" s="212">
        <f>SUM(T808:T822)</f>
        <v>0.11818000000000001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213" t="s">
        <v>154</v>
      </c>
      <c r="AT807" s="214" t="s">
        <v>75</v>
      </c>
      <c r="AU807" s="214" t="s">
        <v>84</v>
      </c>
      <c r="AY807" s="213" t="s">
        <v>147</v>
      </c>
      <c r="BK807" s="215">
        <f>SUM(BK808:BK822)</f>
        <v>0</v>
      </c>
    </row>
    <row r="808" s="2" customFormat="1" ht="24.15" customHeight="1">
      <c r="A808" s="37"/>
      <c r="B808" s="38"/>
      <c r="C808" s="218" t="s">
        <v>1437</v>
      </c>
      <c r="D808" s="218" t="s">
        <v>149</v>
      </c>
      <c r="E808" s="219" t="s">
        <v>1438</v>
      </c>
      <c r="F808" s="220" t="s">
        <v>1439</v>
      </c>
      <c r="G808" s="221" t="s">
        <v>215</v>
      </c>
      <c r="H808" s="222">
        <v>59.090000000000003</v>
      </c>
      <c r="I808" s="223"/>
      <c r="J808" s="224">
        <f>ROUND(I808*H808,2)</f>
        <v>0</v>
      </c>
      <c r="K808" s="225"/>
      <c r="L808" s="43"/>
      <c r="M808" s="226" t="s">
        <v>1</v>
      </c>
      <c r="N808" s="227" t="s">
        <v>42</v>
      </c>
      <c r="O808" s="90"/>
      <c r="P808" s="228">
        <f>O808*H808</f>
        <v>0</v>
      </c>
      <c r="Q808" s="228">
        <v>0</v>
      </c>
      <c r="R808" s="228">
        <f>Q808*H808</f>
        <v>0</v>
      </c>
      <c r="S808" s="228">
        <v>0.002</v>
      </c>
      <c r="T808" s="229">
        <f>S808*H808</f>
        <v>0.11818000000000001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230" t="s">
        <v>235</v>
      </c>
      <c r="AT808" s="230" t="s">
        <v>149</v>
      </c>
      <c r="AU808" s="230" t="s">
        <v>154</v>
      </c>
      <c r="AY808" s="16" t="s">
        <v>147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6" t="s">
        <v>154</v>
      </c>
      <c r="BK808" s="231">
        <f>ROUND(I808*H808,2)</f>
        <v>0</v>
      </c>
      <c r="BL808" s="16" t="s">
        <v>235</v>
      </c>
      <c r="BM808" s="230" t="s">
        <v>1440</v>
      </c>
    </row>
    <row r="809" s="13" customFormat="1">
      <c r="A809" s="13"/>
      <c r="B809" s="232"/>
      <c r="C809" s="233"/>
      <c r="D809" s="234" t="s">
        <v>156</v>
      </c>
      <c r="E809" s="235" t="s">
        <v>1</v>
      </c>
      <c r="F809" s="236" t="s">
        <v>1441</v>
      </c>
      <c r="G809" s="233"/>
      <c r="H809" s="237">
        <v>59.090000000000003</v>
      </c>
      <c r="I809" s="238"/>
      <c r="J809" s="233"/>
      <c r="K809" s="233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156</v>
      </c>
      <c r="AU809" s="243" t="s">
        <v>154</v>
      </c>
      <c r="AV809" s="13" t="s">
        <v>154</v>
      </c>
      <c r="AW809" s="13" t="s">
        <v>31</v>
      </c>
      <c r="AX809" s="13" t="s">
        <v>76</v>
      </c>
      <c r="AY809" s="243" t="s">
        <v>147</v>
      </c>
    </row>
    <row r="810" s="2" customFormat="1" ht="24.15" customHeight="1">
      <c r="A810" s="37"/>
      <c r="B810" s="38"/>
      <c r="C810" s="218" t="s">
        <v>1442</v>
      </c>
      <c r="D810" s="218" t="s">
        <v>149</v>
      </c>
      <c r="E810" s="219" t="s">
        <v>1443</v>
      </c>
      <c r="F810" s="220" t="s">
        <v>1444</v>
      </c>
      <c r="G810" s="221" t="s">
        <v>215</v>
      </c>
      <c r="H810" s="222">
        <v>63.890000000000001</v>
      </c>
      <c r="I810" s="223"/>
      <c r="J810" s="224">
        <f>ROUND(I810*H810,2)</f>
        <v>0</v>
      </c>
      <c r="K810" s="225"/>
      <c r="L810" s="43"/>
      <c r="M810" s="226" t="s">
        <v>1</v>
      </c>
      <c r="N810" s="227" t="s">
        <v>42</v>
      </c>
      <c r="O810" s="90"/>
      <c r="P810" s="228">
        <f>O810*H810</f>
        <v>0</v>
      </c>
      <c r="Q810" s="228">
        <v>0</v>
      </c>
      <c r="R810" s="228">
        <f>Q810*H810</f>
        <v>0</v>
      </c>
      <c r="S810" s="228">
        <v>0</v>
      </c>
      <c r="T810" s="229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230" t="s">
        <v>235</v>
      </c>
      <c r="AT810" s="230" t="s">
        <v>149</v>
      </c>
      <c r="AU810" s="230" t="s">
        <v>154</v>
      </c>
      <c r="AY810" s="16" t="s">
        <v>147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6" t="s">
        <v>154</v>
      </c>
      <c r="BK810" s="231">
        <f>ROUND(I810*H810,2)</f>
        <v>0</v>
      </c>
      <c r="BL810" s="16" t="s">
        <v>235</v>
      </c>
      <c r="BM810" s="230" t="s">
        <v>1445</v>
      </c>
    </row>
    <row r="811" s="13" customFormat="1">
      <c r="A811" s="13"/>
      <c r="B811" s="232"/>
      <c r="C811" s="233"/>
      <c r="D811" s="234" t="s">
        <v>156</v>
      </c>
      <c r="E811" s="235" t="s">
        <v>1</v>
      </c>
      <c r="F811" s="236" t="s">
        <v>1446</v>
      </c>
      <c r="G811" s="233"/>
      <c r="H811" s="237">
        <v>63.890000000000001</v>
      </c>
      <c r="I811" s="238"/>
      <c r="J811" s="233"/>
      <c r="K811" s="233"/>
      <c r="L811" s="239"/>
      <c r="M811" s="240"/>
      <c r="N811" s="241"/>
      <c r="O811" s="241"/>
      <c r="P811" s="241"/>
      <c r="Q811" s="241"/>
      <c r="R811" s="241"/>
      <c r="S811" s="241"/>
      <c r="T811" s="24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3" t="s">
        <v>156</v>
      </c>
      <c r="AU811" s="243" t="s">
        <v>154</v>
      </c>
      <c r="AV811" s="13" t="s">
        <v>154</v>
      </c>
      <c r="AW811" s="13" t="s">
        <v>31</v>
      </c>
      <c r="AX811" s="13" t="s">
        <v>76</v>
      </c>
      <c r="AY811" s="243" t="s">
        <v>147</v>
      </c>
    </row>
    <row r="812" s="2" customFormat="1" ht="16.5" customHeight="1">
      <c r="A812" s="37"/>
      <c r="B812" s="38"/>
      <c r="C812" s="244" t="s">
        <v>1447</v>
      </c>
      <c r="D812" s="244" t="s">
        <v>195</v>
      </c>
      <c r="E812" s="245" t="s">
        <v>1448</v>
      </c>
      <c r="F812" s="246" t="s">
        <v>1449</v>
      </c>
      <c r="G812" s="247" t="s">
        <v>215</v>
      </c>
      <c r="H812" s="248">
        <v>4.7999999999999998</v>
      </c>
      <c r="I812" s="249"/>
      <c r="J812" s="250">
        <f>ROUND(I812*H812,2)</f>
        <v>0</v>
      </c>
      <c r="K812" s="251"/>
      <c r="L812" s="252"/>
      <c r="M812" s="253" t="s">
        <v>1</v>
      </c>
      <c r="N812" s="254" t="s">
        <v>42</v>
      </c>
      <c r="O812" s="90"/>
      <c r="P812" s="228">
        <f>O812*H812</f>
        <v>0</v>
      </c>
      <c r="Q812" s="228">
        <v>0.00080000000000000004</v>
      </c>
      <c r="R812" s="228">
        <f>Q812*H812</f>
        <v>0.0038400000000000001</v>
      </c>
      <c r="S812" s="228">
        <v>0</v>
      </c>
      <c r="T812" s="229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230" t="s">
        <v>323</v>
      </c>
      <c r="AT812" s="230" t="s">
        <v>195</v>
      </c>
      <c r="AU812" s="230" t="s">
        <v>154</v>
      </c>
      <c r="AY812" s="16" t="s">
        <v>147</v>
      </c>
      <c r="BE812" s="231">
        <f>IF(N812="základní",J812,0)</f>
        <v>0</v>
      </c>
      <c r="BF812" s="231">
        <f>IF(N812="snížená",J812,0)</f>
        <v>0</v>
      </c>
      <c r="BG812" s="231">
        <f>IF(N812="zákl. přenesená",J812,0)</f>
        <v>0</v>
      </c>
      <c r="BH812" s="231">
        <f>IF(N812="sníž. přenesená",J812,0)</f>
        <v>0</v>
      </c>
      <c r="BI812" s="231">
        <f>IF(N812="nulová",J812,0)</f>
        <v>0</v>
      </c>
      <c r="BJ812" s="16" t="s">
        <v>154</v>
      </c>
      <c r="BK812" s="231">
        <f>ROUND(I812*H812,2)</f>
        <v>0</v>
      </c>
      <c r="BL812" s="16" t="s">
        <v>235</v>
      </c>
      <c r="BM812" s="230" t="s">
        <v>1450</v>
      </c>
    </row>
    <row r="813" s="13" customFormat="1">
      <c r="A813" s="13"/>
      <c r="B813" s="232"/>
      <c r="C813" s="233"/>
      <c r="D813" s="234" t="s">
        <v>156</v>
      </c>
      <c r="E813" s="235" t="s">
        <v>1</v>
      </c>
      <c r="F813" s="236" t="s">
        <v>1451</v>
      </c>
      <c r="G813" s="233"/>
      <c r="H813" s="237">
        <v>4.7999999999999998</v>
      </c>
      <c r="I813" s="238"/>
      <c r="J813" s="233"/>
      <c r="K813" s="233"/>
      <c r="L813" s="239"/>
      <c r="M813" s="240"/>
      <c r="N813" s="241"/>
      <c r="O813" s="241"/>
      <c r="P813" s="241"/>
      <c r="Q813" s="241"/>
      <c r="R813" s="241"/>
      <c r="S813" s="241"/>
      <c r="T813" s="24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3" t="s">
        <v>156</v>
      </c>
      <c r="AU813" s="243" t="s">
        <v>154</v>
      </c>
      <c r="AV813" s="13" t="s">
        <v>154</v>
      </c>
      <c r="AW813" s="13" t="s">
        <v>31</v>
      </c>
      <c r="AX813" s="13" t="s">
        <v>84</v>
      </c>
      <c r="AY813" s="243" t="s">
        <v>147</v>
      </c>
    </row>
    <row r="814" s="2" customFormat="1" ht="16.5" customHeight="1">
      <c r="A814" s="37"/>
      <c r="B814" s="38"/>
      <c r="C814" s="244" t="s">
        <v>1452</v>
      </c>
      <c r="D814" s="244" t="s">
        <v>195</v>
      </c>
      <c r="E814" s="245" t="s">
        <v>1453</v>
      </c>
      <c r="F814" s="246" t="s">
        <v>1454</v>
      </c>
      <c r="G814" s="247" t="s">
        <v>215</v>
      </c>
      <c r="H814" s="248">
        <v>59.090000000000003</v>
      </c>
      <c r="I814" s="249"/>
      <c r="J814" s="250">
        <f>ROUND(I814*H814,2)</f>
        <v>0</v>
      </c>
      <c r="K814" s="251"/>
      <c r="L814" s="252"/>
      <c r="M814" s="253" t="s">
        <v>1</v>
      </c>
      <c r="N814" s="254" t="s">
        <v>42</v>
      </c>
      <c r="O814" s="90"/>
      <c r="P814" s="228">
        <f>O814*H814</f>
        <v>0</v>
      </c>
      <c r="Q814" s="228">
        <v>0.0015</v>
      </c>
      <c r="R814" s="228">
        <f>Q814*H814</f>
        <v>0.088635000000000005</v>
      </c>
      <c r="S814" s="228">
        <v>0</v>
      </c>
      <c r="T814" s="229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230" t="s">
        <v>323</v>
      </c>
      <c r="AT814" s="230" t="s">
        <v>195</v>
      </c>
      <c r="AU814" s="230" t="s">
        <v>154</v>
      </c>
      <c r="AY814" s="16" t="s">
        <v>147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6" t="s">
        <v>154</v>
      </c>
      <c r="BK814" s="231">
        <f>ROUND(I814*H814,2)</f>
        <v>0</v>
      </c>
      <c r="BL814" s="16" t="s">
        <v>235</v>
      </c>
      <c r="BM814" s="230" t="s">
        <v>1455</v>
      </c>
    </row>
    <row r="815" s="13" customFormat="1">
      <c r="A815" s="13"/>
      <c r="B815" s="232"/>
      <c r="C815" s="233"/>
      <c r="D815" s="234" t="s">
        <v>156</v>
      </c>
      <c r="E815" s="235" t="s">
        <v>1</v>
      </c>
      <c r="F815" s="236" t="s">
        <v>1456</v>
      </c>
      <c r="G815" s="233"/>
      <c r="H815" s="237">
        <v>59.090000000000003</v>
      </c>
      <c r="I815" s="238"/>
      <c r="J815" s="233"/>
      <c r="K815" s="233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156</v>
      </c>
      <c r="AU815" s="243" t="s">
        <v>154</v>
      </c>
      <c r="AV815" s="13" t="s">
        <v>154</v>
      </c>
      <c r="AW815" s="13" t="s">
        <v>31</v>
      </c>
      <c r="AX815" s="13" t="s">
        <v>84</v>
      </c>
      <c r="AY815" s="243" t="s">
        <v>147</v>
      </c>
    </row>
    <row r="816" s="2" customFormat="1" ht="16.5" customHeight="1">
      <c r="A816" s="37"/>
      <c r="B816" s="38"/>
      <c r="C816" s="244" t="s">
        <v>1457</v>
      </c>
      <c r="D816" s="244" t="s">
        <v>195</v>
      </c>
      <c r="E816" s="245" t="s">
        <v>1458</v>
      </c>
      <c r="F816" s="246" t="s">
        <v>1459</v>
      </c>
      <c r="G816" s="247" t="s">
        <v>1460</v>
      </c>
      <c r="H816" s="248">
        <v>55</v>
      </c>
      <c r="I816" s="249"/>
      <c r="J816" s="250">
        <f>ROUND(I816*H816,2)</f>
        <v>0</v>
      </c>
      <c r="K816" s="251"/>
      <c r="L816" s="252"/>
      <c r="M816" s="253" t="s">
        <v>1</v>
      </c>
      <c r="N816" s="254" t="s">
        <v>42</v>
      </c>
      <c r="O816" s="90"/>
      <c r="P816" s="228">
        <f>O816*H816</f>
        <v>0</v>
      </c>
      <c r="Q816" s="228">
        <v>0.00020000000000000001</v>
      </c>
      <c r="R816" s="228">
        <f>Q816*H816</f>
        <v>0.011000000000000001</v>
      </c>
      <c r="S816" s="228">
        <v>0</v>
      </c>
      <c r="T816" s="229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230" t="s">
        <v>323</v>
      </c>
      <c r="AT816" s="230" t="s">
        <v>195</v>
      </c>
      <c r="AU816" s="230" t="s">
        <v>154</v>
      </c>
      <c r="AY816" s="16" t="s">
        <v>147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6" t="s">
        <v>154</v>
      </c>
      <c r="BK816" s="231">
        <f>ROUND(I816*H816,2)</f>
        <v>0</v>
      </c>
      <c r="BL816" s="16" t="s">
        <v>235</v>
      </c>
      <c r="BM816" s="230" t="s">
        <v>1461</v>
      </c>
    </row>
    <row r="817" s="13" customFormat="1">
      <c r="A817" s="13"/>
      <c r="B817" s="232"/>
      <c r="C817" s="233"/>
      <c r="D817" s="234" t="s">
        <v>156</v>
      </c>
      <c r="E817" s="235" t="s">
        <v>1</v>
      </c>
      <c r="F817" s="236" t="s">
        <v>1462</v>
      </c>
      <c r="G817" s="233"/>
      <c r="H817" s="237">
        <v>55</v>
      </c>
      <c r="I817" s="238"/>
      <c r="J817" s="233"/>
      <c r="K817" s="233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156</v>
      </c>
      <c r="AU817" s="243" t="s">
        <v>154</v>
      </c>
      <c r="AV817" s="13" t="s">
        <v>154</v>
      </c>
      <c r="AW817" s="13" t="s">
        <v>31</v>
      </c>
      <c r="AX817" s="13" t="s">
        <v>76</v>
      </c>
      <c r="AY817" s="243" t="s">
        <v>147</v>
      </c>
    </row>
    <row r="818" s="2" customFormat="1" ht="37.8" customHeight="1">
      <c r="A818" s="37"/>
      <c r="B818" s="38"/>
      <c r="C818" s="218" t="s">
        <v>1463</v>
      </c>
      <c r="D818" s="218" t="s">
        <v>149</v>
      </c>
      <c r="E818" s="219" t="s">
        <v>1464</v>
      </c>
      <c r="F818" s="220" t="s">
        <v>1465</v>
      </c>
      <c r="G818" s="221" t="s">
        <v>761</v>
      </c>
      <c r="H818" s="222">
        <v>36</v>
      </c>
      <c r="I818" s="223"/>
      <c r="J818" s="224">
        <f>ROUND(I818*H818,2)</f>
        <v>0</v>
      </c>
      <c r="K818" s="225"/>
      <c r="L818" s="43"/>
      <c r="M818" s="226" t="s">
        <v>1</v>
      </c>
      <c r="N818" s="227" t="s">
        <v>42</v>
      </c>
      <c r="O818" s="90"/>
      <c r="P818" s="228">
        <f>O818*H818</f>
        <v>0</v>
      </c>
      <c r="Q818" s="228">
        <v>0</v>
      </c>
      <c r="R818" s="228">
        <f>Q818*H818</f>
        <v>0</v>
      </c>
      <c r="S818" s="228">
        <v>0</v>
      </c>
      <c r="T818" s="229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230" t="s">
        <v>235</v>
      </c>
      <c r="AT818" s="230" t="s">
        <v>149</v>
      </c>
      <c r="AU818" s="230" t="s">
        <v>154</v>
      </c>
      <c r="AY818" s="16" t="s">
        <v>147</v>
      </c>
      <c r="BE818" s="231">
        <f>IF(N818="základní",J818,0)</f>
        <v>0</v>
      </c>
      <c r="BF818" s="231">
        <f>IF(N818="snížená",J818,0)</f>
        <v>0</v>
      </c>
      <c r="BG818" s="231">
        <f>IF(N818="zákl. přenesená",J818,0)</f>
        <v>0</v>
      </c>
      <c r="BH818" s="231">
        <f>IF(N818="sníž. přenesená",J818,0)</f>
        <v>0</v>
      </c>
      <c r="BI818" s="231">
        <f>IF(N818="nulová",J818,0)</f>
        <v>0</v>
      </c>
      <c r="BJ818" s="16" t="s">
        <v>154</v>
      </c>
      <c r="BK818" s="231">
        <f>ROUND(I818*H818,2)</f>
        <v>0</v>
      </c>
      <c r="BL818" s="16" t="s">
        <v>235</v>
      </c>
      <c r="BM818" s="230" t="s">
        <v>1466</v>
      </c>
    </row>
    <row r="819" s="2" customFormat="1" ht="24.15" customHeight="1">
      <c r="A819" s="37"/>
      <c r="B819" s="38"/>
      <c r="C819" s="218" t="s">
        <v>1467</v>
      </c>
      <c r="D819" s="218" t="s">
        <v>149</v>
      </c>
      <c r="E819" s="219" t="s">
        <v>1468</v>
      </c>
      <c r="F819" s="220" t="s">
        <v>1469</v>
      </c>
      <c r="G819" s="221" t="s">
        <v>761</v>
      </c>
      <c r="H819" s="222">
        <v>16</v>
      </c>
      <c r="I819" s="223"/>
      <c r="J819" s="224">
        <f>ROUND(I819*H819,2)</f>
        <v>0</v>
      </c>
      <c r="K819" s="225"/>
      <c r="L819" s="43"/>
      <c r="M819" s="226" t="s">
        <v>1</v>
      </c>
      <c r="N819" s="227" t="s">
        <v>42</v>
      </c>
      <c r="O819" s="90"/>
      <c r="P819" s="228">
        <f>O819*H819</f>
        <v>0</v>
      </c>
      <c r="Q819" s="228">
        <v>0</v>
      </c>
      <c r="R819" s="228">
        <f>Q819*H819</f>
        <v>0</v>
      </c>
      <c r="S819" s="228">
        <v>0</v>
      </c>
      <c r="T819" s="229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230" t="s">
        <v>235</v>
      </c>
      <c r="AT819" s="230" t="s">
        <v>149</v>
      </c>
      <c r="AU819" s="230" t="s">
        <v>154</v>
      </c>
      <c r="AY819" s="16" t="s">
        <v>147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6" t="s">
        <v>154</v>
      </c>
      <c r="BK819" s="231">
        <f>ROUND(I819*H819,2)</f>
        <v>0</v>
      </c>
      <c r="BL819" s="16" t="s">
        <v>235</v>
      </c>
      <c r="BM819" s="230" t="s">
        <v>1470</v>
      </c>
    </row>
    <row r="820" s="2" customFormat="1" ht="24.15" customHeight="1">
      <c r="A820" s="37"/>
      <c r="B820" s="38"/>
      <c r="C820" s="218" t="s">
        <v>1471</v>
      </c>
      <c r="D820" s="218" t="s">
        <v>149</v>
      </c>
      <c r="E820" s="219" t="s">
        <v>1472</v>
      </c>
      <c r="F820" s="220" t="s">
        <v>1473</v>
      </c>
      <c r="G820" s="221" t="s">
        <v>761</v>
      </c>
      <c r="H820" s="222">
        <v>1</v>
      </c>
      <c r="I820" s="223"/>
      <c r="J820" s="224">
        <f>ROUND(I820*H820,2)</f>
        <v>0</v>
      </c>
      <c r="K820" s="225"/>
      <c r="L820" s="43"/>
      <c r="M820" s="226" t="s">
        <v>1</v>
      </c>
      <c r="N820" s="227" t="s">
        <v>42</v>
      </c>
      <c r="O820" s="90"/>
      <c r="P820" s="228">
        <f>O820*H820</f>
        <v>0</v>
      </c>
      <c r="Q820" s="228">
        <v>0</v>
      </c>
      <c r="R820" s="228">
        <f>Q820*H820</f>
        <v>0</v>
      </c>
      <c r="S820" s="228">
        <v>0</v>
      </c>
      <c r="T820" s="229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230" t="s">
        <v>235</v>
      </c>
      <c r="AT820" s="230" t="s">
        <v>149</v>
      </c>
      <c r="AU820" s="230" t="s">
        <v>154</v>
      </c>
      <c r="AY820" s="16" t="s">
        <v>147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6" t="s">
        <v>154</v>
      </c>
      <c r="BK820" s="231">
        <f>ROUND(I820*H820,2)</f>
        <v>0</v>
      </c>
      <c r="BL820" s="16" t="s">
        <v>235</v>
      </c>
      <c r="BM820" s="230" t="s">
        <v>1474</v>
      </c>
    </row>
    <row r="821" s="2" customFormat="1" ht="33" customHeight="1">
      <c r="A821" s="37"/>
      <c r="B821" s="38"/>
      <c r="C821" s="218" t="s">
        <v>1475</v>
      </c>
      <c r="D821" s="218" t="s">
        <v>149</v>
      </c>
      <c r="E821" s="219" t="s">
        <v>1476</v>
      </c>
      <c r="F821" s="220" t="s">
        <v>1477</v>
      </c>
      <c r="G821" s="221" t="s">
        <v>761</v>
      </c>
      <c r="H821" s="222">
        <v>2</v>
      </c>
      <c r="I821" s="223"/>
      <c r="J821" s="224">
        <f>ROUND(I821*H821,2)</f>
        <v>0</v>
      </c>
      <c r="K821" s="225"/>
      <c r="L821" s="43"/>
      <c r="M821" s="226" t="s">
        <v>1</v>
      </c>
      <c r="N821" s="227" t="s">
        <v>42</v>
      </c>
      <c r="O821" s="90"/>
      <c r="P821" s="228">
        <f>O821*H821</f>
        <v>0</v>
      </c>
      <c r="Q821" s="228">
        <v>0</v>
      </c>
      <c r="R821" s="228">
        <f>Q821*H821</f>
        <v>0</v>
      </c>
      <c r="S821" s="228">
        <v>0</v>
      </c>
      <c r="T821" s="229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230" t="s">
        <v>235</v>
      </c>
      <c r="AT821" s="230" t="s">
        <v>149</v>
      </c>
      <c r="AU821" s="230" t="s">
        <v>154</v>
      </c>
      <c r="AY821" s="16" t="s">
        <v>147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6" t="s">
        <v>154</v>
      </c>
      <c r="BK821" s="231">
        <f>ROUND(I821*H821,2)</f>
        <v>0</v>
      </c>
      <c r="BL821" s="16" t="s">
        <v>235</v>
      </c>
      <c r="BM821" s="230" t="s">
        <v>1478</v>
      </c>
    </row>
    <row r="822" s="2" customFormat="1" ht="24.15" customHeight="1">
      <c r="A822" s="37"/>
      <c r="B822" s="38"/>
      <c r="C822" s="218" t="s">
        <v>1479</v>
      </c>
      <c r="D822" s="218" t="s">
        <v>149</v>
      </c>
      <c r="E822" s="219" t="s">
        <v>1480</v>
      </c>
      <c r="F822" s="220" t="s">
        <v>1481</v>
      </c>
      <c r="G822" s="221" t="s">
        <v>1243</v>
      </c>
      <c r="H822" s="265"/>
      <c r="I822" s="223"/>
      <c r="J822" s="224">
        <f>ROUND(I822*H822,2)</f>
        <v>0</v>
      </c>
      <c r="K822" s="225"/>
      <c r="L822" s="43"/>
      <c r="M822" s="226" t="s">
        <v>1</v>
      </c>
      <c r="N822" s="227" t="s">
        <v>42</v>
      </c>
      <c r="O822" s="90"/>
      <c r="P822" s="228">
        <f>O822*H822</f>
        <v>0</v>
      </c>
      <c r="Q822" s="228">
        <v>0</v>
      </c>
      <c r="R822" s="228">
        <f>Q822*H822</f>
        <v>0</v>
      </c>
      <c r="S822" s="228">
        <v>0</v>
      </c>
      <c r="T822" s="229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230" t="s">
        <v>235</v>
      </c>
      <c r="AT822" s="230" t="s">
        <v>149</v>
      </c>
      <c r="AU822" s="230" t="s">
        <v>154</v>
      </c>
      <c r="AY822" s="16" t="s">
        <v>147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16" t="s">
        <v>154</v>
      </c>
      <c r="BK822" s="231">
        <f>ROUND(I822*H822,2)</f>
        <v>0</v>
      </c>
      <c r="BL822" s="16" t="s">
        <v>235</v>
      </c>
      <c r="BM822" s="230" t="s">
        <v>1482</v>
      </c>
    </row>
    <row r="823" s="12" customFormat="1" ht="22.8" customHeight="1">
      <c r="A823" s="12"/>
      <c r="B823" s="202"/>
      <c r="C823" s="203"/>
      <c r="D823" s="204" t="s">
        <v>75</v>
      </c>
      <c r="E823" s="216" t="s">
        <v>1483</v>
      </c>
      <c r="F823" s="216" t="s">
        <v>1484</v>
      </c>
      <c r="G823" s="203"/>
      <c r="H823" s="203"/>
      <c r="I823" s="206"/>
      <c r="J823" s="217">
        <f>BK823</f>
        <v>0</v>
      </c>
      <c r="K823" s="203"/>
      <c r="L823" s="208"/>
      <c r="M823" s="209"/>
      <c r="N823" s="210"/>
      <c r="O823" s="210"/>
      <c r="P823" s="211">
        <f>SUM(P824:P907)</f>
        <v>0</v>
      </c>
      <c r="Q823" s="210"/>
      <c r="R823" s="211">
        <f>SUM(R824:R907)</f>
        <v>7.3921824000000003</v>
      </c>
      <c r="S823" s="210"/>
      <c r="T823" s="212">
        <f>SUM(T824:T907)</f>
        <v>9.2572900000000011</v>
      </c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R823" s="213" t="s">
        <v>154</v>
      </c>
      <c r="AT823" s="214" t="s">
        <v>75</v>
      </c>
      <c r="AU823" s="214" t="s">
        <v>84</v>
      </c>
      <c r="AY823" s="213" t="s">
        <v>147</v>
      </c>
      <c r="BK823" s="215">
        <f>SUM(BK824:BK907)</f>
        <v>0</v>
      </c>
    </row>
    <row r="824" s="2" customFormat="1" ht="33" customHeight="1">
      <c r="A824" s="37"/>
      <c r="B824" s="38"/>
      <c r="C824" s="218" t="s">
        <v>1485</v>
      </c>
      <c r="D824" s="218" t="s">
        <v>149</v>
      </c>
      <c r="E824" s="219" t="s">
        <v>1486</v>
      </c>
      <c r="F824" s="220" t="s">
        <v>1487</v>
      </c>
      <c r="G824" s="221" t="s">
        <v>152</v>
      </c>
      <c r="H824" s="222">
        <v>18.059999999999999</v>
      </c>
      <c r="I824" s="223"/>
      <c r="J824" s="224">
        <f>ROUND(I824*H824,2)</f>
        <v>0</v>
      </c>
      <c r="K824" s="225"/>
      <c r="L824" s="43"/>
      <c r="M824" s="226" t="s">
        <v>1</v>
      </c>
      <c r="N824" s="227" t="s">
        <v>42</v>
      </c>
      <c r="O824" s="90"/>
      <c r="P824" s="228">
        <f>O824*H824</f>
        <v>0</v>
      </c>
      <c r="Q824" s="228">
        <v>0.00023000000000000001</v>
      </c>
      <c r="R824" s="228">
        <f>Q824*H824</f>
        <v>0.0041538</v>
      </c>
      <c r="S824" s="228">
        <v>0</v>
      </c>
      <c r="T824" s="229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230" t="s">
        <v>235</v>
      </c>
      <c r="AT824" s="230" t="s">
        <v>149</v>
      </c>
      <c r="AU824" s="230" t="s">
        <v>154</v>
      </c>
      <c r="AY824" s="16" t="s">
        <v>147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6" t="s">
        <v>154</v>
      </c>
      <c r="BK824" s="231">
        <f>ROUND(I824*H824,2)</f>
        <v>0</v>
      </c>
      <c r="BL824" s="16" t="s">
        <v>235</v>
      </c>
      <c r="BM824" s="230" t="s">
        <v>1488</v>
      </c>
    </row>
    <row r="825" s="13" customFormat="1">
      <c r="A825" s="13"/>
      <c r="B825" s="232"/>
      <c r="C825" s="233"/>
      <c r="D825" s="234" t="s">
        <v>156</v>
      </c>
      <c r="E825" s="235" t="s">
        <v>1</v>
      </c>
      <c r="F825" s="236" t="s">
        <v>1489</v>
      </c>
      <c r="G825" s="233"/>
      <c r="H825" s="237">
        <v>18.059999999999999</v>
      </c>
      <c r="I825" s="238"/>
      <c r="J825" s="233"/>
      <c r="K825" s="233"/>
      <c r="L825" s="239"/>
      <c r="M825" s="240"/>
      <c r="N825" s="241"/>
      <c r="O825" s="241"/>
      <c r="P825" s="241"/>
      <c r="Q825" s="241"/>
      <c r="R825" s="241"/>
      <c r="S825" s="241"/>
      <c r="T825" s="24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3" t="s">
        <v>156</v>
      </c>
      <c r="AU825" s="243" t="s">
        <v>154</v>
      </c>
      <c r="AV825" s="13" t="s">
        <v>154</v>
      </c>
      <c r="AW825" s="13" t="s">
        <v>31</v>
      </c>
      <c r="AX825" s="13" t="s">
        <v>76</v>
      </c>
      <c r="AY825" s="243" t="s">
        <v>147</v>
      </c>
    </row>
    <row r="826" s="2" customFormat="1" ht="24.15" customHeight="1">
      <c r="A826" s="37"/>
      <c r="B826" s="38"/>
      <c r="C826" s="244" t="s">
        <v>1490</v>
      </c>
      <c r="D826" s="244" t="s">
        <v>195</v>
      </c>
      <c r="E826" s="245" t="s">
        <v>1491</v>
      </c>
      <c r="F826" s="246" t="s">
        <v>1492</v>
      </c>
      <c r="G826" s="247" t="s">
        <v>761</v>
      </c>
      <c r="H826" s="248">
        <v>3</v>
      </c>
      <c r="I826" s="249"/>
      <c r="J826" s="250">
        <f>ROUND(I826*H826,2)</f>
        <v>0</v>
      </c>
      <c r="K826" s="251"/>
      <c r="L826" s="252"/>
      <c r="M826" s="253" t="s">
        <v>1</v>
      </c>
      <c r="N826" s="254" t="s">
        <v>42</v>
      </c>
      <c r="O826" s="90"/>
      <c r="P826" s="228">
        <f>O826*H826</f>
        <v>0</v>
      </c>
      <c r="Q826" s="228">
        <v>0.001</v>
      </c>
      <c r="R826" s="228">
        <f>Q826*H826</f>
        <v>0.0030000000000000001</v>
      </c>
      <c r="S826" s="228">
        <v>0</v>
      </c>
      <c r="T826" s="229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230" t="s">
        <v>323</v>
      </c>
      <c r="AT826" s="230" t="s">
        <v>195</v>
      </c>
      <c r="AU826" s="230" t="s">
        <v>154</v>
      </c>
      <c r="AY826" s="16" t="s">
        <v>147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6" t="s">
        <v>154</v>
      </c>
      <c r="BK826" s="231">
        <f>ROUND(I826*H826,2)</f>
        <v>0</v>
      </c>
      <c r="BL826" s="16" t="s">
        <v>235</v>
      </c>
      <c r="BM826" s="230" t="s">
        <v>1493</v>
      </c>
    </row>
    <row r="827" s="2" customFormat="1" ht="24.15" customHeight="1">
      <c r="A827" s="37"/>
      <c r="B827" s="38"/>
      <c r="C827" s="218" t="s">
        <v>1494</v>
      </c>
      <c r="D827" s="218" t="s">
        <v>149</v>
      </c>
      <c r="E827" s="219" t="s">
        <v>1495</v>
      </c>
      <c r="F827" s="220" t="s">
        <v>1496</v>
      </c>
      <c r="G827" s="221" t="s">
        <v>152</v>
      </c>
      <c r="H827" s="222">
        <v>18.059999999999999</v>
      </c>
      <c r="I827" s="223"/>
      <c r="J827" s="224">
        <f>ROUND(I827*H827,2)</f>
        <v>0</v>
      </c>
      <c r="K827" s="225"/>
      <c r="L827" s="43"/>
      <c r="M827" s="226" t="s">
        <v>1</v>
      </c>
      <c r="N827" s="227" t="s">
        <v>42</v>
      </c>
      <c r="O827" s="90"/>
      <c r="P827" s="228">
        <f>O827*H827</f>
        <v>0</v>
      </c>
      <c r="Q827" s="228">
        <v>0</v>
      </c>
      <c r="R827" s="228">
        <f>Q827*H827</f>
        <v>0</v>
      </c>
      <c r="S827" s="228">
        <v>0.040000000000000001</v>
      </c>
      <c r="T827" s="229">
        <f>S827*H827</f>
        <v>0.72239999999999993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230" t="s">
        <v>235</v>
      </c>
      <c r="AT827" s="230" t="s">
        <v>149</v>
      </c>
      <c r="AU827" s="230" t="s">
        <v>154</v>
      </c>
      <c r="AY827" s="16" t="s">
        <v>147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6" t="s">
        <v>154</v>
      </c>
      <c r="BK827" s="231">
        <f>ROUND(I827*H827,2)</f>
        <v>0</v>
      </c>
      <c r="BL827" s="16" t="s">
        <v>235</v>
      </c>
      <c r="BM827" s="230" t="s">
        <v>1497</v>
      </c>
    </row>
    <row r="828" s="13" customFormat="1">
      <c r="A828" s="13"/>
      <c r="B828" s="232"/>
      <c r="C828" s="233"/>
      <c r="D828" s="234" t="s">
        <v>156</v>
      </c>
      <c r="E828" s="235" t="s">
        <v>1</v>
      </c>
      <c r="F828" s="236" t="s">
        <v>1489</v>
      </c>
      <c r="G828" s="233"/>
      <c r="H828" s="237">
        <v>18.059999999999999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156</v>
      </c>
      <c r="AU828" s="243" t="s">
        <v>154</v>
      </c>
      <c r="AV828" s="13" t="s">
        <v>154</v>
      </c>
      <c r="AW828" s="13" t="s">
        <v>31</v>
      </c>
      <c r="AX828" s="13" t="s">
        <v>76</v>
      </c>
      <c r="AY828" s="243" t="s">
        <v>147</v>
      </c>
    </row>
    <row r="829" s="2" customFormat="1" ht="24.15" customHeight="1">
      <c r="A829" s="37"/>
      <c r="B829" s="38"/>
      <c r="C829" s="218" t="s">
        <v>1498</v>
      </c>
      <c r="D829" s="218" t="s">
        <v>149</v>
      </c>
      <c r="E829" s="219" t="s">
        <v>1499</v>
      </c>
      <c r="F829" s="220" t="s">
        <v>1500</v>
      </c>
      <c r="G829" s="221" t="s">
        <v>215</v>
      </c>
      <c r="H829" s="222">
        <v>329.41000000000003</v>
      </c>
      <c r="I829" s="223"/>
      <c r="J829" s="224">
        <f>ROUND(I829*H829,2)</f>
        <v>0</v>
      </c>
      <c r="K829" s="225"/>
      <c r="L829" s="43"/>
      <c r="M829" s="226" t="s">
        <v>1</v>
      </c>
      <c r="N829" s="227" t="s">
        <v>42</v>
      </c>
      <c r="O829" s="90"/>
      <c r="P829" s="228">
        <f>O829*H829</f>
        <v>0</v>
      </c>
      <c r="Q829" s="228">
        <v>0</v>
      </c>
      <c r="R829" s="228">
        <f>Q829*H829</f>
        <v>0</v>
      </c>
      <c r="S829" s="228">
        <v>0.025000000000000001</v>
      </c>
      <c r="T829" s="229">
        <f>S829*H829</f>
        <v>8.2352500000000006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230" t="s">
        <v>235</v>
      </c>
      <c r="AT829" s="230" t="s">
        <v>149</v>
      </c>
      <c r="AU829" s="230" t="s">
        <v>154</v>
      </c>
      <c r="AY829" s="16" t="s">
        <v>147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6" t="s">
        <v>154</v>
      </c>
      <c r="BK829" s="231">
        <f>ROUND(I829*H829,2)</f>
        <v>0</v>
      </c>
      <c r="BL829" s="16" t="s">
        <v>235</v>
      </c>
      <c r="BM829" s="230" t="s">
        <v>1501</v>
      </c>
    </row>
    <row r="830" s="13" customFormat="1">
      <c r="A830" s="13"/>
      <c r="B830" s="232"/>
      <c r="C830" s="233"/>
      <c r="D830" s="234" t="s">
        <v>156</v>
      </c>
      <c r="E830" s="235" t="s">
        <v>1</v>
      </c>
      <c r="F830" s="236" t="s">
        <v>1502</v>
      </c>
      <c r="G830" s="233"/>
      <c r="H830" s="237">
        <v>275.5</v>
      </c>
      <c r="I830" s="238"/>
      <c r="J830" s="233"/>
      <c r="K830" s="233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156</v>
      </c>
      <c r="AU830" s="243" t="s">
        <v>154</v>
      </c>
      <c r="AV830" s="13" t="s">
        <v>154</v>
      </c>
      <c r="AW830" s="13" t="s">
        <v>31</v>
      </c>
      <c r="AX830" s="13" t="s">
        <v>76</v>
      </c>
      <c r="AY830" s="243" t="s">
        <v>147</v>
      </c>
    </row>
    <row r="831" s="13" customFormat="1">
      <c r="A831" s="13"/>
      <c r="B831" s="232"/>
      <c r="C831" s="233"/>
      <c r="D831" s="234" t="s">
        <v>156</v>
      </c>
      <c r="E831" s="235" t="s">
        <v>1</v>
      </c>
      <c r="F831" s="236" t="s">
        <v>1503</v>
      </c>
      <c r="G831" s="233"/>
      <c r="H831" s="237">
        <v>4.4000000000000004</v>
      </c>
      <c r="I831" s="238"/>
      <c r="J831" s="233"/>
      <c r="K831" s="233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156</v>
      </c>
      <c r="AU831" s="243" t="s">
        <v>154</v>
      </c>
      <c r="AV831" s="13" t="s">
        <v>154</v>
      </c>
      <c r="AW831" s="13" t="s">
        <v>31</v>
      </c>
      <c r="AX831" s="13" t="s">
        <v>76</v>
      </c>
      <c r="AY831" s="243" t="s">
        <v>147</v>
      </c>
    </row>
    <row r="832" s="13" customFormat="1">
      <c r="A832" s="13"/>
      <c r="B832" s="232"/>
      <c r="C832" s="233"/>
      <c r="D832" s="234" t="s">
        <v>156</v>
      </c>
      <c r="E832" s="235" t="s">
        <v>1</v>
      </c>
      <c r="F832" s="236" t="s">
        <v>1504</v>
      </c>
      <c r="G832" s="233"/>
      <c r="H832" s="237">
        <v>4.5</v>
      </c>
      <c r="I832" s="238"/>
      <c r="J832" s="233"/>
      <c r="K832" s="233"/>
      <c r="L832" s="239"/>
      <c r="M832" s="240"/>
      <c r="N832" s="241"/>
      <c r="O832" s="241"/>
      <c r="P832" s="241"/>
      <c r="Q832" s="241"/>
      <c r="R832" s="241"/>
      <c r="S832" s="241"/>
      <c r="T832" s="24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3" t="s">
        <v>156</v>
      </c>
      <c r="AU832" s="243" t="s">
        <v>154</v>
      </c>
      <c r="AV832" s="13" t="s">
        <v>154</v>
      </c>
      <c r="AW832" s="13" t="s">
        <v>31</v>
      </c>
      <c r="AX832" s="13" t="s">
        <v>76</v>
      </c>
      <c r="AY832" s="243" t="s">
        <v>147</v>
      </c>
    </row>
    <row r="833" s="13" customFormat="1">
      <c r="A833" s="13"/>
      <c r="B833" s="232"/>
      <c r="C833" s="233"/>
      <c r="D833" s="234" t="s">
        <v>156</v>
      </c>
      <c r="E833" s="235" t="s">
        <v>1</v>
      </c>
      <c r="F833" s="236" t="s">
        <v>1505</v>
      </c>
      <c r="G833" s="233"/>
      <c r="H833" s="237">
        <v>7.2999999999999998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156</v>
      </c>
      <c r="AU833" s="243" t="s">
        <v>154</v>
      </c>
      <c r="AV833" s="13" t="s">
        <v>154</v>
      </c>
      <c r="AW833" s="13" t="s">
        <v>31</v>
      </c>
      <c r="AX833" s="13" t="s">
        <v>76</v>
      </c>
      <c r="AY833" s="243" t="s">
        <v>147</v>
      </c>
    </row>
    <row r="834" s="13" customFormat="1">
      <c r="A834" s="13"/>
      <c r="B834" s="232"/>
      <c r="C834" s="233"/>
      <c r="D834" s="234" t="s">
        <v>156</v>
      </c>
      <c r="E834" s="235" t="s">
        <v>1</v>
      </c>
      <c r="F834" s="236" t="s">
        <v>1506</v>
      </c>
      <c r="G834" s="233"/>
      <c r="H834" s="237">
        <v>5.8099999999999996</v>
      </c>
      <c r="I834" s="238"/>
      <c r="J834" s="233"/>
      <c r="K834" s="233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156</v>
      </c>
      <c r="AU834" s="243" t="s">
        <v>154</v>
      </c>
      <c r="AV834" s="13" t="s">
        <v>154</v>
      </c>
      <c r="AW834" s="13" t="s">
        <v>31</v>
      </c>
      <c r="AX834" s="13" t="s">
        <v>76</v>
      </c>
      <c r="AY834" s="243" t="s">
        <v>147</v>
      </c>
    </row>
    <row r="835" s="13" customFormat="1">
      <c r="A835" s="13"/>
      <c r="B835" s="232"/>
      <c r="C835" s="233"/>
      <c r="D835" s="234" t="s">
        <v>156</v>
      </c>
      <c r="E835" s="235" t="s">
        <v>1</v>
      </c>
      <c r="F835" s="236" t="s">
        <v>1507</v>
      </c>
      <c r="G835" s="233"/>
      <c r="H835" s="237">
        <v>12.9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156</v>
      </c>
      <c r="AU835" s="243" t="s">
        <v>154</v>
      </c>
      <c r="AV835" s="13" t="s">
        <v>154</v>
      </c>
      <c r="AW835" s="13" t="s">
        <v>31</v>
      </c>
      <c r="AX835" s="13" t="s">
        <v>76</v>
      </c>
      <c r="AY835" s="243" t="s">
        <v>147</v>
      </c>
    </row>
    <row r="836" s="13" customFormat="1">
      <c r="A836" s="13"/>
      <c r="B836" s="232"/>
      <c r="C836" s="233"/>
      <c r="D836" s="234" t="s">
        <v>156</v>
      </c>
      <c r="E836" s="235" t="s">
        <v>1</v>
      </c>
      <c r="F836" s="236" t="s">
        <v>1508</v>
      </c>
      <c r="G836" s="233"/>
      <c r="H836" s="237">
        <v>19</v>
      </c>
      <c r="I836" s="238"/>
      <c r="J836" s="233"/>
      <c r="K836" s="233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156</v>
      </c>
      <c r="AU836" s="243" t="s">
        <v>154</v>
      </c>
      <c r="AV836" s="13" t="s">
        <v>154</v>
      </c>
      <c r="AW836" s="13" t="s">
        <v>31</v>
      </c>
      <c r="AX836" s="13" t="s">
        <v>76</v>
      </c>
      <c r="AY836" s="243" t="s">
        <v>147</v>
      </c>
    </row>
    <row r="837" s="2" customFormat="1" ht="24.15" customHeight="1">
      <c r="A837" s="37"/>
      <c r="B837" s="38"/>
      <c r="C837" s="218" t="s">
        <v>1509</v>
      </c>
      <c r="D837" s="218" t="s">
        <v>149</v>
      </c>
      <c r="E837" s="219" t="s">
        <v>1510</v>
      </c>
      <c r="F837" s="220" t="s">
        <v>1511</v>
      </c>
      <c r="G837" s="221" t="s">
        <v>215</v>
      </c>
      <c r="H837" s="222">
        <v>311.31</v>
      </c>
      <c r="I837" s="223"/>
      <c r="J837" s="224">
        <f>ROUND(I837*H837,2)</f>
        <v>0</v>
      </c>
      <c r="K837" s="225"/>
      <c r="L837" s="43"/>
      <c r="M837" s="226" t="s">
        <v>1</v>
      </c>
      <c r="N837" s="227" t="s">
        <v>42</v>
      </c>
      <c r="O837" s="90"/>
      <c r="P837" s="228">
        <f>O837*H837</f>
        <v>0</v>
      </c>
      <c r="Q837" s="228">
        <v>0.00072000000000000005</v>
      </c>
      <c r="R837" s="228">
        <f>Q837*H837</f>
        <v>0.22414320000000002</v>
      </c>
      <c r="S837" s="228">
        <v>0</v>
      </c>
      <c r="T837" s="229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230" t="s">
        <v>235</v>
      </c>
      <c r="AT837" s="230" t="s">
        <v>149</v>
      </c>
      <c r="AU837" s="230" t="s">
        <v>154</v>
      </c>
      <c r="AY837" s="16" t="s">
        <v>147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6" t="s">
        <v>154</v>
      </c>
      <c r="BK837" s="231">
        <f>ROUND(I837*H837,2)</f>
        <v>0</v>
      </c>
      <c r="BL837" s="16" t="s">
        <v>235</v>
      </c>
      <c r="BM837" s="230" t="s">
        <v>1512</v>
      </c>
    </row>
    <row r="838" s="13" customFormat="1">
      <c r="A838" s="13"/>
      <c r="B838" s="232"/>
      <c r="C838" s="233"/>
      <c r="D838" s="234" t="s">
        <v>156</v>
      </c>
      <c r="E838" s="235" t="s">
        <v>1</v>
      </c>
      <c r="F838" s="236" t="s">
        <v>1502</v>
      </c>
      <c r="G838" s="233"/>
      <c r="H838" s="237">
        <v>275.5</v>
      </c>
      <c r="I838" s="238"/>
      <c r="J838" s="233"/>
      <c r="K838" s="233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156</v>
      </c>
      <c r="AU838" s="243" t="s">
        <v>154</v>
      </c>
      <c r="AV838" s="13" t="s">
        <v>154</v>
      </c>
      <c r="AW838" s="13" t="s">
        <v>31</v>
      </c>
      <c r="AX838" s="13" t="s">
        <v>76</v>
      </c>
      <c r="AY838" s="243" t="s">
        <v>147</v>
      </c>
    </row>
    <row r="839" s="13" customFormat="1">
      <c r="A839" s="13"/>
      <c r="B839" s="232"/>
      <c r="C839" s="233"/>
      <c r="D839" s="234" t="s">
        <v>156</v>
      </c>
      <c r="E839" s="235" t="s">
        <v>1</v>
      </c>
      <c r="F839" s="236" t="s">
        <v>1503</v>
      </c>
      <c r="G839" s="233"/>
      <c r="H839" s="237">
        <v>4.4000000000000004</v>
      </c>
      <c r="I839" s="238"/>
      <c r="J839" s="233"/>
      <c r="K839" s="233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156</v>
      </c>
      <c r="AU839" s="243" t="s">
        <v>154</v>
      </c>
      <c r="AV839" s="13" t="s">
        <v>154</v>
      </c>
      <c r="AW839" s="13" t="s">
        <v>31</v>
      </c>
      <c r="AX839" s="13" t="s">
        <v>76</v>
      </c>
      <c r="AY839" s="243" t="s">
        <v>147</v>
      </c>
    </row>
    <row r="840" s="13" customFormat="1">
      <c r="A840" s="13"/>
      <c r="B840" s="232"/>
      <c r="C840" s="233"/>
      <c r="D840" s="234" t="s">
        <v>156</v>
      </c>
      <c r="E840" s="235" t="s">
        <v>1</v>
      </c>
      <c r="F840" s="236" t="s">
        <v>1513</v>
      </c>
      <c r="G840" s="233"/>
      <c r="H840" s="237">
        <v>5.4000000000000004</v>
      </c>
      <c r="I840" s="238"/>
      <c r="J840" s="233"/>
      <c r="K840" s="233"/>
      <c r="L840" s="239"/>
      <c r="M840" s="240"/>
      <c r="N840" s="241"/>
      <c r="O840" s="241"/>
      <c r="P840" s="241"/>
      <c r="Q840" s="241"/>
      <c r="R840" s="241"/>
      <c r="S840" s="241"/>
      <c r="T840" s="24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3" t="s">
        <v>156</v>
      </c>
      <c r="AU840" s="243" t="s">
        <v>154</v>
      </c>
      <c r="AV840" s="13" t="s">
        <v>154</v>
      </c>
      <c r="AW840" s="13" t="s">
        <v>31</v>
      </c>
      <c r="AX840" s="13" t="s">
        <v>76</v>
      </c>
      <c r="AY840" s="243" t="s">
        <v>147</v>
      </c>
    </row>
    <row r="841" s="13" customFormat="1">
      <c r="A841" s="13"/>
      <c r="B841" s="232"/>
      <c r="C841" s="233"/>
      <c r="D841" s="234" t="s">
        <v>156</v>
      </c>
      <c r="E841" s="235" t="s">
        <v>1</v>
      </c>
      <c r="F841" s="236" t="s">
        <v>1505</v>
      </c>
      <c r="G841" s="233"/>
      <c r="H841" s="237">
        <v>7.2999999999999998</v>
      </c>
      <c r="I841" s="238"/>
      <c r="J841" s="233"/>
      <c r="K841" s="233"/>
      <c r="L841" s="239"/>
      <c r="M841" s="240"/>
      <c r="N841" s="241"/>
      <c r="O841" s="241"/>
      <c r="P841" s="241"/>
      <c r="Q841" s="241"/>
      <c r="R841" s="241"/>
      <c r="S841" s="241"/>
      <c r="T841" s="24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3" t="s">
        <v>156</v>
      </c>
      <c r="AU841" s="243" t="s">
        <v>154</v>
      </c>
      <c r="AV841" s="13" t="s">
        <v>154</v>
      </c>
      <c r="AW841" s="13" t="s">
        <v>31</v>
      </c>
      <c r="AX841" s="13" t="s">
        <v>76</v>
      </c>
      <c r="AY841" s="243" t="s">
        <v>147</v>
      </c>
    </row>
    <row r="842" s="13" customFormat="1">
      <c r="A842" s="13"/>
      <c r="B842" s="232"/>
      <c r="C842" s="233"/>
      <c r="D842" s="234" t="s">
        <v>156</v>
      </c>
      <c r="E842" s="235" t="s">
        <v>1</v>
      </c>
      <c r="F842" s="236" t="s">
        <v>1506</v>
      </c>
      <c r="G842" s="233"/>
      <c r="H842" s="237">
        <v>5.8099999999999996</v>
      </c>
      <c r="I842" s="238"/>
      <c r="J842" s="233"/>
      <c r="K842" s="233"/>
      <c r="L842" s="239"/>
      <c r="M842" s="240"/>
      <c r="N842" s="241"/>
      <c r="O842" s="241"/>
      <c r="P842" s="241"/>
      <c r="Q842" s="241"/>
      <c r="R842" s="241"/>
      <c r="S842" s="241"/>
      <c r="T842" s="24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3" t="s">
        <v>156</v>
      </c>
      <c r="AU842" s="243" t="s">
        <v>154</v>
      </c>
      <c r="AV842" s="13" t="s">
        <v>154</v>
      </c>
      <c r="AW842" s="13" t="s">
        <v>31</v>
      </c>
      <c r="AX842" s="13" t="s">
        <v>76</v>
      </c>
      <c r="AY842" s="243" t="s">
        <v>147</v>
      </c>
    </row>
    <row r="843" s="13" customFormat="1">
      <c r="A843" s="13"/>
      <c r="B843" s="232"/>
      <c r="C843" s="233"/>
      <c r="D843" s="234" t="s">
        <v>156</v>
      </c>
      <c r="E843" s="235" t="s">
        <v>1</v>
      </c>
      <c r="F843" s="236" t="s">
        <v>1507</v>
      </c>
      <c r="G843" s="233"/>
      <c r="H843" s="237">
        <v>12.9</v>
      </c>
      <c r="I843" s="238"/>
      <c r="J843" s="233"/>
      <c r="K843" s="233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156</v>
      </c>
      <c r="AU843" s="243" t="s">
        <v>154</v>
      </c>
      <c r="AV843" s="13" t="s">
        <v>154</v>
      </c>
      <c r="AW843" s="13" t="s">
        <v>31</v>
      </c>
      <c r="AX843" s="13" t="s">
        <v>76</v>
      </c>
      <c r="AY843" s="243" t="s">
        <v>147</v>
      </c>
    </row>
    <row r="844" s="2" customFormat="1" ht="24.15" customHeight="1">
      <c r="A844" s="37"/>
      <c r="B844" s="38"/>
      <c r="C844" s="244" t="s">
        <v>1514</v>
      </c>
      <c r="D844" s="244" t="s">
        <v>195</v>
      </c>
      <c r="E844" s="245" t="s">
        <v>1515</v>
      </c>
      <c r="F844" s="246" t="s">
        <v>1516</v>
      </c>
      <c r="G844" s="247" t="s">
        <v>198</v>
      </c>
      <c r="H844" s="248">
        <v>6762.0119999999997</v>
      </c>
      <c r="I844" s="249"/>
      <c r="J844" s="250">
        <f>ROUND(I844*H844,2)</f>
        <v>0</v>
      </c>
      <c r="K844" s="251"/>
      <c r="L844" s="252"/>
      <c r="M844" s="253" t="s">
        <v>1</v>
      </c>
      <c r="N844" s="254" t="s">
        <v>42</v>
      </c>
      <c r="O844" s="90"/>
      <c r="P844" s="228">
        <f>O844*H844</f>
        <v>0</v>
      </c>
      <c r="Q844" s="228">
        <v>0.001</v>
      </c>
      <c r="R844" s="228">
        <f>Q844*H844</f>
        <v>6.7620119999999995</v>
      </c>
      <c r="S844" s="228">
        <v>0</v>
      </c>
      <c r="T844" s="229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230" t="s">
        <v>323</v>
      </c>
      <c r="AT844" s="230" t="s">
        <v>195</v>
      </c>
      <c r="AU844" s="230" t="s">
        <v>154</v>
      </c>
      <c r="AY844" s="16" t="s">
        <v>147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6" t="s">
        <v>154</v>
      </c>
      <c r="BK844" s="231">
        <f>ROUND(I844*H844,2)</f>
        <v>0</v>
      </c>
      <c r="BL844" s="16" t="s">
        <v>235</v>
      </c>
      <c r="BM844" s="230" t="s">
        <v>1517</v>
      </c>
    </row>
    <row r="845" s="14" customFormat="1">
      <c r="A845" s="14"/>
      <c r="B845" s="255"/>
      <c r="C845" s="256"/>
      <c r="D845" s="234" t="s">
        <v>156</v>
      </c>
      <c r="E845" s="257" t="s">
        <v>1</v>
      </c>
      <c r="F845" s="258" t="s">
        <v>1518</v>
      </c>
      <c r="G845" s="256"/>
      <c r="H845" s="257" t="s">
        <v>1</v>
      </c>
      <c r="I845" s="259"/>
      <c r="J845" s="256"/>
      <c r="K845" s="256"/>
      <c r="L845" s="260"/>
      <c r="M845" s="261"/>
      <c r="N845" s="262"/>
      <c r="O845" s="262"/>
      <c r="P845" s="262"/>
      <c r="Q845" s="262"/>
      <c r="R845" s="262"/>
      <c r="S845" s="262"/>
      <c r="T845" s="26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4" t="s">
        <v>156</v>
      </c>
      <c r="AU845" s="264" t="s">
        <v>154</v>
      </c>
      <c r="AV845" s="14" t="s">
        <v>84</v>
      </c>
      <c r="AW845" s="14" t="s">
        <v>31</v>
      </c>
      <c r="AX845" s="14" t="s">
        <v>76</v>
      </c>
      <c r="AY845" s="264" t="s">
        <v>147</v>
      </c>
    </row>
    <row r="846" s="13" customFormat="1">
      <c r="A846" s="13"/>
      <c r="B846" s="232"/>
      <c r="C846" s="233"/>
      <c r="D846" s="234" t="s">
        <v>156</v>
      </c>
      <c r="E846" s="235" t="s">
        <v>1</v>
      </c>
      <c r="F846" s="236" t="s">
        <v>1519</v>
      </c>
      <c r="G846" s="233"/>
      <c r="H846" s="237">
        <v>951.85299999999995</v>
      </c>
      <c r="I846" s="238"/>
      <c r="J846" s="233"/>
      <c r="K846" s="233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156</v>
      </c>
      <c r="AU846" s="243" t="s">
        <v>154</v>
      </c>
      <c r="AV846" s="13" t="s">
        <v>154</v>
      </c>
      <c r="AW846" s="13" t="s">
        <v>31</v>
      </c>
      <c r="AX846" s="13" t="s">
        <v>76</v>
      </c>
      <c r="AY846" s="243" t="s">
        <v>147</v>
      </c>
    </row>
    <row r="847" s="13" customFormat="1">
      <c r="A847" s="13"/>
      <c r="B847" s="232"/>
      <c r="C847" s="233"/>
      <c r="D847" s="234" t="s">
        <v>156</v>
      </c>
      <c r="E847" s="235" t="s">
        <v>1</v>
      </c>
      <c r="F847" s="236" t="s">
        <v>1520</v>
      </c>
      <c r="G847" s="233"/>
      <c r="H847" s="237">
        <v>2364.6599999999999</v>
      </c>
      <c r="I847" s="238"/>
      <c r="J847" s="233"/>
      <c r="K847" s="233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156</v>
      </c>
      <c r="AU847" s="243" t="s">
        <v>154</v>
      </c>
      <c r="AV847" s="13" t="s">
        <v>154</v>
      </c>
      <c r="AW847" s="13" t="s">
        <v>31</v>
      </c>
      <c r="AX847" s="13" t="s">
        <v>76</v>
      </c>
      <c r="AY847" s="243" t="s">
        <v>147</v>
      </c>
    </row>
    <row r="848" s="13" customFormat="1">
      <c r="A848" s="13"/>
      <c r="B848" s="232"/>
      <c r="C848" s="233"/>
      <c r="D848" s="234" t="s">
        <v>156</v>
      </c>
      <c r="E848" s="235" t="s">
        <v>1</v>
      </c>
      <c r="F848" s="236" t="s">
        <v>1521</v>
      </c>
      <c r="G848" s="233"/>
      <c r="H848" s="237">
        <v>2106.5830000000001</v>
      </c>
      <c r="I848" s="238"/>
      <c r="J848" s="233"/>
      <c r="K848" s="233"/>
      <c r="L848" s="239"/>
      <c r="M848" s="240"/>
      <c r="N848" s="241"/>
      <c r="O848" s="241"/>
      <c r="P848" s="241"/>
      <c r="Q848" s="241"/>
      <c r="R848" s="241"/>
      <c r="S848" s="241"/>
      <c r="T848" s="24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3" t="s">
        <v>156</v>
      </c>
      <c r="AU848" s="243" t="s">
        <v>154</v>
      </c>
      <c r="AV848" s="13" t="s">
        <v>154</v>
      </c>
      <c r="AW848" s="13" t="s">
        <v>31</v>
      </c>
      <c r="AX848" s="13" t="s">
        <v>76</v>
      </c>
      <c r="AY848" s="243" t="s">
        <v>147</v>
      </c>
    </row>
    <row r="849" s="14" customFormat="1">
      <c r="A849" s="14"/>
      <c r="B849" s="255"/>
      <c r="C849" s="256"/>
      <c r="D849" s="234" t="s">
        <v>156</v>
      </c>
      <c r="E849" s="257" t="s">
        <v>1</v>
      </c>
      <c r="F849" s="258" t="s">
        <v>1522</v>
      </c>
      <c r="G849" s="256"/>
      <c r="H849" s="257" t="s">
        <v>1</v>
      </c>
      <c r="I849" s="259"/>
      <c r="J849" s="256"/>
      <c r="K849" s="256"/>
      <c r="L849" s="260"/>
      <c r="M849" s="261"/>
      <c r="N849" s="262"/>
      <c r="O849" s="262"/>
      <c r="P849" s="262"/>
      <c r="Q849" s="262"/>
      <c r="R849" s="262"/>
      <c r="S849" s="262"/>
      <c r="T849" s="26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4" t="s">
        <v>156</v>
      </c>
      <c r="AU849" s="264" t="s">
        <v>154</v>
      </c>
      <c r="AV849" s="14" t="s">
        <v>84</v>
      </c>
      <c r="AW849" s="14" t="s">
        <v>31</v>
      </c>
      <c r="AX849" s="14" t="s">
        <v>76</v>
      </c>
      <c r="AY849" s="264" t="s">
        <v>147</v>
      </c>
    </row>
    <row r="850" s="13" customFormat="1">
      <c r="A850" s="13"/>
      <c r="B850" s="232"/>
      <c r="C850" s="233"/>
      <c r="D850" s="234" t="s">
        <v>156</v>
      </c>
      <c r="E850" s="235" t="s">
        <v>1</v>
      </c>
      <c r="F850" s="236" t="s">
        <v>1523</v>
      </c>
      <c r="G850" s="233"/>
      <c r="H850" s="237">
        <v>15.202</v>
      </c>
      <c r="I850" s="238"/>
      <c r="J850" s="233"/>
      <c r="K850" s="233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156</v>
      </c>
      <c r="AU850" s="243" t="s">
        <v>154</v>
      </c>
      <c r="AV850" s="13" t="s">
        <v>154</v>
      </c>
      <c r="AW850" s="13" t="s">
        <v>31</v>
      </c>
      <c r="AX850" s="13" t="s">
        <v>76</v>
      </c>
      <c r="AY850" s="243" t="s">
        <v>147</v>
      </c>
    </row>
    <row r="851" s="13" customFormat="1">
      <c r="A851" s="13"/>
      <c r="B851" s="232"/>
      <c r="C851" s="233"/>
      <c r="D851" s="234" t="s">
        <v>156</v>
      </c>
      <c r="E851" s="235" t="s">
        <v>1</v>
      </c>
      <c r="F851" s="236" t="s">
        <v>1524</v>
      </c>
      <c r="G851" s="233"/>
      <c r="H851" s="237">
        <v>38.655999999999999</v>
      </c>
      <c r="I851" s="238"/>
      <c r="J851" s="233"/>
      <c r="K851" s="233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156</v>
      </c>
      <c r="AU851" s="243" t="s">
        <v>154</v>
      </c>
      <c r="AV851" s="13" t="s">
        <v>154</v>
      </c>
      <c r="AW851" s="13" t="s">
        <v>31</v>
      </c>
      <c r="AX851" s="13" t="s">
        <v>76</v>
      </c>
      <c r="AY851" s="243" t="s">
        <v>147</v>
      </c>
    </row>
    <row r="852" s="13" customFormat="1">
      <c r="A852" s="13"/>
      <c r="B852" s="232"/>
      <c r="C852" s="233"/>
      <c r="D852" s="234" t="s">
        <v>156</v>
      </c>
      <c r="E852" s="235" t="s">
        <v>1</v>
      </c>
      <c r="F852" s="236" t="s">
        <v>1525</v>
      </c>
      <c r="G852" s="233"/>
      <c r="H852" s="237">
        <v>32.011000000000003</v>
      </c>
      <c r="I852" s="238"/>
      <c r="J852" s="233"/>
      <c r="K852" s="233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156</v>
      </c>
      <c r="AU852" s="243" t="s">
        <v>154</v>
      </c>
      <c r="AV852" s="13" t="s">
        <v>154</v>
      </c>
      <c r="AW852" s="13" t="s">
        <v>31</v>
      </c>
      <c r="AX852" s="13" t="s">
        <v>76</v>
      </c>
      <c r="AY852" s="243" t="s">
        <v>147</v>
      </c>
    </row>
    <row r="853" s="14" customFormat="1">
      <c r="A853" s="14"/>
      <c r="B853" s="255"/>
      <c r="C853" s="256"/>
      <c r="D853" s="234" t="s">
        <v>156</v>
      </c>
      <c r="E853" s="257" t="s">
        <v>1</v>
      </c>
      <c r="F853" s="258" t="s">
        <v>1526</v>
      </c>
      <c r="G853" s="256"/>
      <c r="H853" s="257" t="s">
        <v>1</v>
      </c>
      <c r="I853" s="259"/>
      <c r="J853" s="256"/>
      <c r="K853" s="256"/>
      <c r="L853" s="260"/>
      <c r="M853" s="261"/>
      <c r="N853" s="262"/>
      <c r="O853" s="262"/>
      <c r="P853" s="262"/>
      <c r="Q853" s="262"/>
      <c r="R853" s="262"/>
      <c r="S853" s="262"/>
      <c r="T853" s="26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4" t="s">
        <v>156</v>
      </c>
      <c r="AU853" s="264" t="s">
        <v>154</v>
      </c>
      <c r="AV853" s="14" t="s">
        <v>84</v>
      </c>
      <c r="AW853" s="14" t="s">
        <v>31</v>
      </c>
      <c r="AX853" s="14" t="s">
        <v>76</v>
      </c>
      <c r="AY853" s="264" t="s">
        <v>147</v>
      </c>
    </row>
    <row r="854" s="13" customFormat="1">
      <c r="A854" s="13"/>
      <c r="B854" s="232"/>
      <c r="C854" s="233"/>
      <c r="D854" s="234" t="s">
        <v>156</v>
      </c>
      <c r="E854" s="235" t="s">
        <v>1</v>
      </c>
      <c r="F854" s="236" t="s">
        <v>1527</v>
      </c>
      <c r="G854" s="233"/>
      <c r="H854" s="237">
        <v>16.308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156</v>
      </c>
      <c r="AU854" s="243" t="s">
        <v>154</v>
      </c>
      <c r="AV854" s="13" t="s">
        <v>154</v>
      </c>
      <c r="AW854" s="13" t="s">
        <v>31</v>
      </c>
      <c r="AX854" s="13" t="s">
        <v>76</v>
      </c>
      <c r="AY854" s="243" t="s">
        <v>147</v>
      </c>
    </row>
    <row r="855" s="13" customFormat="1">
      <c r="A855" s="13"/>
      <c r="B855" s="232"/>
      <c r="C855" s="233"/>
      <c r="D855" s="234" t="s">
        <v>156</v>
      </c>
      <c r="E855" s="235" t="s">
        <v>1</v>
      </c>
      <c r="F855" s="236" t="s">
        <v>1528</v>
      </c>
      <c r="G855" s="233"/>
      <c r="H855" s="237">
        <v>37.070999999999998</v>
      </c>
      <c r="I855" s="238"/>
      <c r="J855" s="233"/>
      <c r="K855" s="233"/>
      <c r="L855" s="239"/>
      <c r="M855" s="240"/>
      <c r="N855" s="241"/>
      <c r="O855" s="241"/>
      <c r="P855" s="241"/>
      <c r="Q855" s="241"/>
      <c r="R855" s="241"/>
      <c r="S855" s="241"/>
      <c r="T855" s="24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3" t="s">
        <v>156</v>
      </c>
      <c r="AU855" s="243" t="s">
        <v>154</v>
      </c>
      <c r="AV855" s="13" t="s">
        <v>154</v>
      </c>
      <c r="AW855" s="13" t="s">
        <v>31</v>
      </c>
      <c r="AX855" s="13" t="s">
        <v>76</v>
      </c>
      <c r="AY855" s="243" t="s">
        <v>147</v>
      </c>
    </row>
    <row r="856" s="13" customFormat="1">
      <c r="A856" s="13"/>
      <c r="B856" s="232"/>
      <c r="C856" s="233"/>
      <c r="D856" s="234" t="s">
        <v>156</v>
      </c>
      <c r="E856" s="235" t="s">
        <v>1</v>
      </c>
      <c r="F856" s="236" t="s">
        <v>1529</v>
      </c>
      <c r="G856" s="233"/>
      <c r="H856" s="237">
        <v>34.884</v>
      </c>
      <c r="I856" s="238"/>
      <c r="J856" s="233"/>
      <c r="K856" s="233"/>
      <c r="L856" s="239"/>
      <c r="M856" s="240"/>
      <c r="N856" s="241"/>
      <c r="O856" s="241"/>
      <c r="P856" s="241"/>
      <c r="Q856" s="241"/>
      <c r="R856" s="241"/>
      <c r="S856" s="241"/>
      <c r="T856" s="24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3" t="s">
        <v>156</v>
      </c>
      <c r="AU856" s="243" t="s">
        <v>154</v>
      </c>
      <c r="AV856" s="13" t="s">
        <v>154</v>
      </c>
      <c r="AW856" s="13" t="s">
        <v>31</v>
      </c>
      <c r="AX856" s="13" t="s">
        <v>76</v>
      </c>
      <c r="AY856" s="243" t="s">
        <v>147</v>
      </c>
    </row>
    <row r="857" s="14" customFormat="1">
      <c r="A857" s="14"/>
      <c r="B857" s="255"/>
      <c r="C857" s="256"/>
      <c r="D857" s="234" t="s">
        <v>156</v>
      </c>
      <c r="E857" s="257" t="s">
        <v>1</v>
      </c>
      <c r="F857" s="258" t="s">
        <v>1530</v>
      </c>
      <c r="G857" s="256"/>
      <c r="H857" s="257" t="s">
        <v>1</v>
      </c>
      <c r="I857" s="259"/>
      <c r="J857" s="256"/>
      <c r="K857" s="256"/>
      <c r="L857" s="260"/>
      <c r="M857" s="261"/>
      <c r="N857" s="262"/>
      <c r="O857" s="262"/>
      <c r="P857" s="262"/>
      <c r="Q857" s="262"/>
      <c r="R857" s="262"/>
      <c r="S857" s="262"/>
      <c r="T857" s="26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4" t="s">
        <v>156</v>
      </c>
      <c r="AU857" s="264" t="s">
        <v>154</v>
      </c>
      <c r="AV857" s="14" t="s">
        <v>84</v>
      </c>
      <c r="AW857" s="14" t="s">
        <v>31</v>
      </c>
      <c r="AX857" s="14" t="s">
        <v>76</v>
      </c>
      <c r="AY857" s="264" t="s">
        <v>147</v>
      </c>
    </row>
    <row r="858" s="13" customFormat="1">
      <c r="A858" s="13"/>
      <c r="B858" s="232"/>
      <c r="C858" s="233"/>
      <c r="D858" s="234" t="s">
        <v>156</v>
      </c>
      <c r="E858" s="235" t="s">
        <v>1</v>
      </c>
      <c r="F858" s="236" t="s">
        <v>1531</v>
      </c>
      <c r="G858" s="233"/>
      <c r="H858" s="237">
        <v>25.222000000000001</v>
      </c>
      <c r="I858" s="238"/>
      <c r="J858" s="233"/>
      <c r="K858" s="233"/>
      <c r="L858" s="239"/>
      <c r="M858" s="240"/>
      <c r="N858" s="241"/>
      <c r="O858" s="241"/>
      <c r="P858" s="241"/>
      <c r="Q858" s="241"/>
      <c r="R858" s="241"/>
      <c r="S858" s="241"/>
      <c r="T858" s="242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3" t="s">
        <v>156</v>
      </c>
      <c r="AU858" s="243" t="s">
        <v>154</v>
      </c>
      <c r="AV858" s="13" t="s">
        <v>154</v>
      </c>
      <c r="AW858" s="13" t="s">
        <v>31</v>
      </c>
      <c r="AX858" s="13" t="s">
        <v>76</v>
      </c>
      <c r="AY858" s="243" t="s">
        <v>147</v>
      </c>
    </row>
    <row r="859" s="13" customFormat="1">
      <c r="A859" s="13"/>
      <c r="B859" s="232"/>
      <c r="C859" s="233"/>
      <c r="D859" s="234" t="s">
        <v>156</v>
      </c>
      <c r="E859" s="235" t="s">
        <v>1</v>
      </c>
      <c r="F859" s="236" t="s">
        <v>1532</v>
      </c>
      <c r="G859" s="233"/>
      <c r="H859" s="237">
        <v>67.346000000000004</v>
      </c>
      <c r="I859" s="238"/>
      <c r="J859" s="233"/>
      <c r="K859" s="233"/>
      <c r="L859" s="239"/>
      <c r="M859" s="240"/>
      <c r="N859" s="241"/>
      <c r="O859" s="241"/>
      <c r="P859" s="241"/>
      <c r="Q859" s="241"/>
      <c r="R859" s="241"/>
      <c r="S859" s="241"/>
      <c r="T859" s="24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3" t="s">
        <v>156</v>
      </c>
      <c r="AU859" s="243" t="s">
        <v>154</v>
      </c>
      <c r="AV859" s="13" t="s">
        <v>154</v>
      </c>
      <c r="AW859" s="13" t="s">
        <v>31</v>
      </c>
      <c r="AX859" s="13" t="s">
        <v>76</v>
      </c>
      <c r="AY859" s="243" t="s">
        <v>147</v>
      </c>
    </row>
    <row r="860" s="13" customFormat="1">
      <c r="A860" s="13"/>
      <c r="B860" s="232"/>
      <c r="C860" s="233"/>
      <c r="D860" s="234" t="s">
        <v>156</v>
      </c>
      <c r="E860" s="235" t="s">
        <v>1</v>
      </c>
      <c r="F860" s="236" t="s">
        <v>1533</v>
      </c>
      <c r="G860" s="233"/>
      <c r="H860" s="237">
        <v>55.404000000000003</v>
      </c>
      <c r="I860" s="238"/>
      <c r="J860" s="233"/>
      <c r="K860" s="233"/>
      <c r="L860" s="239"/>
      <c r="M860" s="240"/>
      <c r="N860" s="241"/>
      <c r="O860" s="241"/>
      <c r="P860" s="241"/>
      <c r="Q860" s="241"/>
      <c r="R860" s="241"/>
      <c r="S860" s="241"/>
      <c r="T860" s="242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3" t="s">
        <v>156</v>
      </c>
      <c r="AU860" s="243" t="s">
        <v>154</v>
      </c>
      <c r="AV860" s="13" t="s">
        <v>154</v>
      </c>
      <c r="AW860" s="13" t="s">
        <v>31</v>
      </c>
      <c r="AX860" s="13" t="s">
        <v>76</v>
      </c>
      <c r="AY860" s="243" t="s">
        <v>147</v>
      </c>
    </row>
    <row r="861" s="14" customFormat="1">
      <c r="A861" s="14"/>
      <c r="B861" s="255"/>
      <c r="C861" s="256"/>
      <c r="D861" s="234" t="s">
        <v>156</v>
      </c>
      <c r="E861" s="257" t="s">
        <v>1</v>
      </c>
      <c r="F861" s="258" t="s">
        <v>1534</v>
      </c>
      <c r="G861" s="256"/>
      <c r="H861" s="257" t="s">
        <v>1</v>
      </c>
      <c r="I861" s="259"/>
      <c r="J861" s="256"/>
      <c r="K861" s="256"/>
      <c r="L861" s="260"/>
      <c r="M861" s="261"/>
      <c r="N861" s="262"/>
      <c r="O861" s="262"/>
      <c r="P861" s="262"/>
      <c r="Q861" s="262"/>
      <c r="R861" s="262"/>
      <c r="S861" s="262"/>
      <c r="T861" s="26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4" t="s">
        <v>156</v>
      </c>
      <c r="AU861" s="264" t="s">
        <v>154</v>
      </c>
      <c r="AV861" s="14" t="s">
        <v>84</v>
      </c>
      <c r="AW861" s="14" t="s">
        <v>31</v>
      </c>
      <c r="AX861" s="14" t="s">
        <v>76</v>
      </c>
      <c r="AY861" s="264" t="s">
        <v>147</v>
      </c>
    </row>
    <row r="862" s="13" customFormat="1">
      <c r="A862" s="13"/>
      <c r="B862" s="232"/>
      <c r="C862" s="233"/>
      <c r="D862" s="234" t="s">
        <v>156</v>
      </c>
      <c r="E862" s="235" t="s">
        <v>1</v>
      </c>
      <c r="F862" s="236" t="s">
        <v>1535</v>
      </c>
      <c r="G862" s="233"/>
      <c r="H862" s="237">
        <v>20.074000000000002</v>
      </c>
      <c r="I862" s="238"/>
      <c r="J862" s="233"/>
      <c r="K862" s="233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156</v>
      </c>
      <c r="AU862" s="243" t="s">
        <v>154</v>
      </c>
      <c r="AV862" s="13" t="s">
        <v>154</v>
      </c>
      <c r="AW862" s="13" t="s">
        <v>31</v>
      </c>
      <c r="AX862" s="13" t="s">
        <v>76</v>
      </c>
      <c r="AY862" s="243" t="s">
        <v>147</v>
      </c>
    </row>
    <row r="863" s="13" customFormat="1">
      <c r="A863" s="13"/>
      <c r="B863" s="232"/>
      <c r="C863" s="233"/>
      <c r="D863" s="234" t="s">
        <v>156</v>
      </c>
      <c r="E863" s="235" t="s">
        <v>1</v>
      </c>
      <c r="F863" s="236" t="s">
        <v>1536</v>
      </c>
      <c r="G863" s="233"/>
      <c r="H863" s="237">
        <v>54.963999999999999</v>
      </c>
      <c r="I863" s="238"/>
      <c r="J863" s="233"/>
      <c r="K863" s="233"/>
      <c r="L863" s="239"/>
      <c r="M863" s="240"/>
      <c r="N863" s="241"/>
      <c r="O863" s="241"/>
      <c r="P863" s="241"/>
      <c r="Q863" s="241"/>
      <c r="R863" s="241"/>
      <c r="S863" s="241"/>
      <c r="T863" s="24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3" t="s">
        <v>156</v>
      </c>
      <c r="AU863" s="243" t="s">
        <v>154</v>
      </c>
      <c r="AV863" s="13" t="s">
        <v>154</v>
      </c>
      <c r="AW863" s="13" t="s">
        <v>31</v>
      </c>
      <c r="AX863" s="13" t="s">
        <v>76</v>
      </c>
      <c r="AY863" s="243" t="s">
        <v>147</v>
      </c>
    </row>
    <row r="864" s="13" customFormat="1">
      <c r="A864" s="13"/>
      <c r="B864" s="232"/>
      <c r="C864" s="233"/>
      <c r="D864" s="234" t="s">
        <v>156</v>
      </c>
      <c r="E864" s="235" t="s">
        <v>1</v>
      </c>
      <c r="F864" s="236" t="s">
        <v>1537</v>
      </c>
      <c r="G864" s="233"/>
      <c r="H864" s="237">
        <v>44.323</v>
      </c>
      <c r="I864" s="238"/>
      <c r="J864" s="233"/>
      <c r="K864" s="233"/>
      <c r="L864" s="239"/>
      <c r="M864" s="240"/>
      <c r="N864" s="241"/>
      <c r="O864" s="241"/>
      <c r="P864" s="241"/>
      <c r="Q864" s="241"/>
      <c r="R864" s="241"/>
      <c r="S864" s="241"/>
      <c r="T864" s="24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3" t="s">
        <v>156</v>
      </c>
      <c r="AU864" s="243" t="s">
        <v>154</v>
      </c>
      <c r="AV864" s="13" t="s">
        <v>154</v>
      </c>
      <c r="AW864" s="13" t="s">
        <v>31</v>
      </c>
      <c r="AX864" s="13" t="s">
        <v>76</v>
      </c>
      <c r="AY864" s="243" t="s">
        <v>147</v>
      </c>
    </row>
    <row r="865" s="14" customFormat="1">
      <c r="A865" s="14"/>
      <c r="B865" s="255"/>
      <c r="C865" s="256"/>
      <c r="D865" s="234" t="s">
        <v>156</v>
      </c>
      <c r="E865" s="257" t="s">
        <v>1</v>
      </c>
      <c r="F865" s="258" t="s">
        <v>1538</v>
      </c>
      <c r="G865" s="256"/>
      <c r="H865" s="257" t="s">
        <v>1</v>
      </c>
      <c r="I865" s="259"/>
      <c r="J865" s="256"/>
      <c r="K865" s="256"/>
      <c r="L865" s="260"/>
      <c r="M865" s="261"/>
      <c r="N865" s="262"/>
      <c r="O865" s="262"/>
      <c r="P865" s="262"/>
      <c r="Q865" s="262"/>
      <c r="R865" s="262"/>
      <c r="S865" s="262"/>
      <c r="T865" s="26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4" t="s">
        <v>156</v>
      </c>
      <c r="AU865" s="264" t="s">
        <v>154</v>
      </c>
      <c r="AV865" s="14" t="s">
        <v>84</v>
      </c>
      <c r="AW865" s="14" t="s">
        <v>31</v>
      </c>
      <c r="AX865" s="14" t="s">
        <v>76</v>
      </c>
      <c r="AY865" s="264" t="s">
        <v>147</v>
      </c>
    </row>
    <row r="866" s="13" customFormat="1">
      <c r="A866" s="13"/>
      <c r="B866" s="232"/>
      <c r="C866" s="233"/>
      <c r="D866" s="234" t="s">
        <v>156</v>
      </c>
      <c r="E866" s="235" t="s">
        <v>1</v>
      </c>
      <c r="F866" s="236" t="s">
        <v>1539</v>
      </c>
      <c r="G866" s="233"/>
      <c r="H866" s="237">
        <v>44.57</v>
      </c>
      <c r="I866" s="238"/>
      <c r="J866" s="233"/>
      <c r="K866" s="233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156</v>
      </c>
      <c r="AU866" s="243" t="s">
        <v>154</v>
      </c>
      <c r="AV866" s="13" t="s">
        <v>154</v>
      </c>
      <c r="AW866" s="13" t="s">
        <v>31</v>
      </c>
      <c r="AX866" s="13" t="s">
        <v>76</v>
      </c>
      <c r="AY866" s="243" t="s">
        <v>147</v>
      </c>
    </row>
    <row r="867" s="13" customFormat="1">
      <c r="A867" s="13"/>
      <c r="B867" s="232"/>
      <c r="C867" s="233"/>
      <c r="D867" s="234" t="s">
        <v>156</v>
      </c>
      <c r="E867" s="235" t="s">
        <v>1</v>
      </c>
      <c r="F867" s="236" t="s">
        <v>1540</v>
      </c>
      <c r="G867" s="233"/>
      <c r="H867" s="237">
        <v>117.78</v>
      </c>
      <c r="I867" s="238"/>
      <c r="J867" s="233"/>
      <c r="K867" s="233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156</v>
      </c>
      <c r="AU867" s="243" t="s">
        <v>154</v>
      </c>
      <c r="AV867" s="13" t="s">
        <v>154</v>
      </c>
      <c r="AW867" s="13" t="s">
        <v>31</v>
      </c>
      <c r="AX867" s="13" t="s">
        <v>76</v>
      </c>
      <c r="AY867" s="243" t="s">
        <v>147</v>
      </c>
    </row>
    <row r="868" s="13" customFormat="1">
      <c r="A868" s="13"/>
      <c r="B868" s="232"/>
      <c r="C868" s="233"/>
      <c r="D868" s="234" t="s">
        <v>156</v>
      </c>
      <c r="E868" s="235" t="s">
        <v>1</v>
      </c>
      <c r="F868" s="236" t="s">
        <v>1541</v>
      </c>
      <c r="G868" s="233"/>
      <c r="H868" s="237">
        <v>99.727000000000004</v>
      </c>
      <c r="I868" s="238"/>
      <c r="J868" s="233"/>
      <c r="K868" s="233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156</v>
      </c>
      <c r="AU868" s="243" t="s">
        <v>154</v>
      </c>
      <c r="AV868" s="13" t="s">
        <v>154</v>
      </c>
      <c r="AW868" s="13" t="s">
        <v>31</v>
      </c>
      <c r="AX868" s="13" t="s">
        <v>76</v>
      </c>
      <c r="AY868" s="243" t="s">
        <v>147</v>
      </c>
    </row>
    <row r="869" s="14" customFormat="1">
      <c r="A869" s="14"/>
      <c r="B869" s="255"/>
      <c r="C869" s="256"/>
      <c r="D869" s="234" t="s">
        <v>156</v>
      </c>
      <c r="E869" s="257" t="s">
        <v>1</v>
      </c>
      <c r="F869" s="258" t="s">
        <v>1542</v>
      </c>
      <c r="G869" s="256"/>
      <c r="H869" s="257" t="s">
        <v>1</v>
      </c>
      <c r="I869" s="259"/>
      <c r="J869" s="256"/>
      <c r="K869" s="256"/>
      <c r="L869" s="260"/>
      <c r="M869" s="261"/>
      <c r="N869" s="262"/>
      <c r="O869" s="262"/>
      <c r="P869" s="262"/>
      <c r="Q869" s="262"/>
      <c r="R869" s="262"/>
      <c r="S869" s="262"/>
      <c r="T869" s="26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4" t="s">
        <v>156</v>
      </c>
      <c r="AU869" s="264" t="s">
        <v>154</v>
      </c>
      <c r="AV869" s="14" t="s">
        <v>84</v>
      </c>
      <c r="AW869" s="14" t="s">
        <v>31</v>
      </c>
      <c r="AX869" s="14" t="s">
        <v>76</v>
      </c>
      <c r="AY869" s="264" t="s">
        <v>147</v>
      </c>
    </row>
    <row r="870" s="13" customFormat="1">
      <c r="A870" s="13"/>
      <c r="B870" s="232"/>
      <c r="C870" s="233"/>
      <c r="D870" s="234" t="s">
        <v>156</v>
      </c>
      <c r="E870" s="235" t="s">
        <v>1</v>
      </c>
      <c r="F870" s="236" t="s">
        <v>1543</v>
      </c>
      <c r="G870" s="233"/>
      <c r="H870" s="237">
        <v>120.81399999999999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156</v>
      </c>
      <c r="AU870" s="243" t="s">
        <v>154</v>
      </c>
      <c r="AV870" s="13" t="s">
        <v>154</v>
      </c>
      <c r="AW870" s="13" t="s">
        <v>31</v>
      </c>
      <c r="AX870" s="13" t="s">
        <v>76</v>
      </c>
      <c r="AY870" s="243" t="s">
        <v>147</v>
      </c>
    </row>
    <row r="871" s="13" customFormat="1">
      <c r="A871" s="13"/>
      <c r="B871" s="232"/>
      <c r="C871" s="233"/>
      <c r="D871" s="234" t="s">
        <v>156</v>
      </c>
      <c r="E871" s="235" t="s">
        <v>1</v>
      </c>
      <c r="F871" s="236" t="s">
        <v>1544</v>
      </c>
      <c r="G871" s="233"/>
      <c r="H871" s="237">
        <v>514.55999999999995</v>
      </c>
      <c r="I871" s="238"/>
      <c r="J871" s="233"/>
      <c r="K871" s="233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156</v>
      </c>
      <c r="AU871" s="243" t="s">
        <v>154</v>
      </c>
      <c r="AV871" s="13" t="s">
        <v>154</v>
      </c>
      <c r="AW871" s="13" t="s">
        <v>31</v>
      </c>
      <c r="AX871" s="13" t="s">
        <v>76</v>
      </c>
      <c r="AY871" s="243" t="s">
        <v>147</v>
      </c>
    </row>
    <row r="872" s="2" customFormat="1" ht="24.15" customHeight="1">
      <c r="A872" s="37"/>
      <c r="B872" s="38"/>
      <c r="C872" s="218" t="s">
        <v>1545</v>
      </c>
      <c r="D872" s="218" t="s">
        <v>149</v>
      </c>
      <c r="E872" s="219" t="s">
        <v>1546</v>
      </c>
      <c r="F872" s="220" t="s">
        <v>1547</v>
      </c>
      <c r="G872" s="221" t="s">
        <v>215</v>
      </c>
      <c r="H872" s="222">
        <v>2.2000000000000002</v>
      </c>
      <c r="I872" s="223"/>
      <c r="J872" s="224">
        <f>ROUND(I872*H872,2)</f>
        <v>0</v>
      </c>
      <c r="K872" s="225"/>
      <c r="L872" s="43"/>
      <c r="M872" s="226" t="s">
        <v>1</v>
      </c>
      <c r="N872" s="227" t="s">
        <v>42</v>
      </c>
      <c r="O872" s="90"/>
      <c r="P872" s="228">
        <f>O872*H872</f>
        <v>0</v>
      </c>
      <c r="Q872" s="228">
        <v>0</v>
      </c>
      <c r="R872" s="228">
        <f>Q872*H872</f>
        <v>0</v>
      </c>
      <c r="S872" s="228">
        <v>0</v>
      </c>
      <c r="T872" s="229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230" t="s">
        <v>235</v>
      </c>
      <c r="AT872" s="230" t="s">
        <v>149</v>
      </c>
      <c r="AU872" s="230" t="s">
        <v>154</v>
      </c>
      <c r="AY872" s="16" t="s">
        <v>147</v>
      </c>
      <c r="BE872" s="231">
        <f>IF(N872="základní",J872,0)</f>
        <v>0</v>
      </c>
      <c r="BF872" s="231">
        <f>IF(N872="snížená",J872,0)</f>
        <v>0</v>
      </c>
      <c r="BG872" s="231">
        <f>IF(N872="zákl. přenesená",J872,0)</f>
        <v>0</v>
      </c>
      <c r="BH872" s="231">
        <f>IF(N872="sníž. přenesená",J872,0)</f>
        <v>0</v>
      </c>
      <c r="BI872" s="231">
        <f>IF(N872="nulová",J872,0)</f>
        <v>0</v>
      </c>
      <c r="BJ872" s="16" t="s">
        <v>154</v>
      </c>
      <c r="BK872" s="231">
        <f>ROUND(I872*H872,2)</f>
        <v>0</v>
      </c>
      <c r="BL872" s="16" t="s">
        <v>235</v>
      </c>
      <c r="BM872" s="230" t="s">
        <v>1548</v>
      </c>
    </row>
    <row r="873" s="13" customFormat="1">
      <c r="A873" s="13"/>
      <c r="B873" s="232"/>
      <c r="C873" s="233"/>
      <c r="D873" s="234" t="s">
        <v>156</v>
      </c>
      <c r="E873" s="235" t="s">
        <v>1</v>
      </c>
      <c r="F873" s="236" t="s">
        <v>1549</v>
      </c>
      <c r="G873" s="233"/>
      <c r="H873" s="237">
        <v>2.2000000000000002</v>
      </c>
      <c r="I873" s="238"/>
      <c r="J873" s="233"/>
      <c r="K873" s="233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156</v>
      </c>
      <c r="AU873" s="243" t="s">
        <v>154</v>
      </c>
      <c r="AV873" s="13" t="s">
        <v>154</v>
      </c>
      <c r="AW873" s="13" t="s">
        <v>31</v>
      </c>
      <c r="AX873" s="13" t="s">
        <v>76</v>
      </c>
      <c r="AY873" s="243" t="s">
        <v>147</v>
      </c>
    </row>
    <row r="874" s="2" customFormat="1" ht="24.15" customHeight="1">
      <c r="A874" s="37"/>
      <c r="B874" s="38"/>
      <c r="C874" s="244" t="s">
        <v>1550</v>
      </c>
      <c r="D874" s="244" t="s">
        <v>195</v>
      </c>
      <c r="E874" s="245" t="s">
        <v>1551</v>
      </c>
      <c r="F874" s="246" t="s">
        <v>1552</v>
      </c>
      <c r="G874" s="247" t="s">
        <v>198</v>
      </c>
      <c r="H874" s="248">
        <v>170.43600000000001</v>
      </c>
      <c r="I874" s="249"/>
      <c r="J874" s="250">
        <f>ROUND(I874*H874,2)</f>
        <v>0</v>
      </c>
      <c r="K874" s="251"/>
      <c r="L874" s="252"/>
      <c r="M874" s="253" t="s">
        <v>1</v>
      </c>
      <c r="N874" s="254" t="s">
        <v>42</v>
      </c>
      <c r="O874" s="90"/>
      <c r="P874" s="228">
        <f>O874*H874</f>
        <v>0</v>
      </c>
      <c r="Q874" s="228">
        <v>0.001</v>
      </c>
      <c r="R874" s="228">
        <f>Q874*H874</f>
        <v>0.170436</v>
      </c>
      <c r="S874" s="228">
        <v>0</v>
      </c>
      <c r="T874" s="229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230" t="s">
        <v>323</v>
      </c>
      <c r="AT874" s="230" t="s">
        <v>195</v>
      </c>
      <c r="AU874" s="230" t="s">
        <v>154</v>
      </c>
      <c r="AY874" s="16" t="s">
        <v>147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16" t="s">
        <v>154</v>
      </c>
      <c r="BK874" s="231">
        <f>ROUND(I874*H874,2)</f>
        <v>0</v>
      </c>
      <c r="BL874" s="16" t="s">
        <v>235</v>
      </c>
      <c r="BM874" s="230" t="s">
        <v>1553</v>
      </c>
    </row>
    <row r="875" s="13" customFormat="1">
      <c r="A875" s="13"/>
      <c r="B875" s="232"/>
      <c r="C875" s="233"/>
      <c r="D875" s="234" t="s">
        <v>156</v>
      </c>
      <c r="E875" s="235" t="s">
        <v>1</v>
      </c>
      <c r="F875" s="236" t="s">
        <v>1554</v>
      </c>
      <c r="G875" s="233"/>
      <c r="H875" s="237">
        <v>72</v>
      </c>
      <c r="I875" s="238"/>
      <c r="J875" s="233"/>
      <c r="K875" s="233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156</v>
      </c>
      <c r="AU875" s="243" t="s">
        <v>154</v>
      </c>
      <c r="AV875" s="13" t="s">
        <v>154</v>
      </c>
      <c r="AW875" s="13" t="s">
        <v>31</v>
      </c>
      <c r="AX875" s="13" t="s">
        <v>76</v>
      </c>
      <c r="AY875" s="243" t="s">
        <v>147</v>
      </c>
    </row>
    <row r="876" s="13" customFormat="1">
      <c r="A876" s="13"/>
      <c r="B876" s="232"/>
      <c r="C876" s="233"/>
      <c r="D876" s="234" t="s">
        <v>156</v>
      </c>
      <c r="E876" s="235" t="s">
        <v>1</v>
      </c>
      <c r="F876" s="236" t="s">
        <v>1555</v>
      </c>
      <c r="G876" s="233"/>
      <c r="H876" s="237">
        <v>76.204999999999998</v>
      </c>
      <c r="I876" s="238"/>
      <c r="J876" s="233"/>
      <c r="K876" s="233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156</v>
      </c>
      <c r="AU876" s="243" t="s">
        <v>154</v>
      </c>
      <c r="AV876" s="13" t="s">
        <v>154</v>
      </c>
      <c r="AW876" s="13" t="s">
        <v>31</v>
      </c>
      <c r="AX876" s="13" t="s">
        <v>76</v>
      </c>
      <c r="AY876" s="243" t="s">
        <v>147</v>
      </c>
    </row>
    <row r="877" s="13" customFormat="1">
      <c r="A877" s="13"/>
      <c r="B877" s="232"/>
      <c r="C877" s="233"/>
      <c r="D877" s="234" t="s">
        <v>156</v>
      </c>
      <c r="E877" s="235" t="s">
        <v>1</v>
      </c>
      <c r="F877" s="236" t="s">
        <v>1556</v>
      </c>
      <c r="G877" s="233"/>
      <c r="H877" s="237">
        <v>22.231000000000002</v>
      </c>
      <c r="I877" s="238"/>
      <c r="J877" s="233"/>
      <c r="K877" s="233"/>
      <c r="L877" s="239"/>
      <c r="M877" s="240"/>
      <c r="N877" s="241"/>
      <c r="O877" s="241"/>
      <c r="P877" s="241"/>
      <c r="Q877" s="241"/>
      <c r="R877" s="241"/>
      <c r="S877" s="241"/>
      <c r="T877" s="24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3" t="s">
        <v>156</v>
      </c>
      <c r="AU877" s="243" t="s">
        <v>154</v>
      </c>
      <c r="AV877" s="13" t="s">
        <v>154</v>
      </c>
      <c r="AW877" s="13" t="s">
        <v>31</v>
      </c>
      <c r="AX877" s="13" t="s">
        <v>76</v>
      </c>
      <c r="AY877" s="243" t="s">
        <v>147</v>
      </c>
    </row>
    <row r="878" s="2" customFormat="1" ht="24.15" customHeight="1">
      <c r="A878" s="37"/>
      <c r="B878" s="38"/>
      <c r="C878" s="218" t="s">
        <v>1557</v>
      </c>
      <c r="D878" s="218" t="s">
        <v>149</v>
      </c>
      <c r="E878" s="219" t="s">
        <v>1558</v>
      </c>
      <c r="F878" s="220" t="s">
        <v>1559</v>
      </c>
      <c r="G878" s="221" t="s">
        <v>215</v>
      </c>
      <c r="H878" s="222">
        <v>4.6200000000000001</v>
      </c>
      <c r="I878" s="223"/>
      <c r="J878" s="224">
        <f>ROUND(I878*H878,2)</f>
        <v>0</v>
      </c>
      <c r="K878" s="225"/>
      <c r="L878" s="43"/>
      <c r="M878" s="226" t="s">
        <v>1</v>
      </c>
      <c r="N878" s="227" t="s">
        <v>42</v>
      </c>
      <c r="O878" s="90"/>
      <c r="P878" s="228">
        <f>O878*H878</f>
        <v>0</v>
      </c>
      <c r="Q878" s="228">
        <v>0.00067000000000000002</v>
      </c>
      <c r="R878" s="228">
        <f>Q878*H878</f>
        <v>0.0030954000000000003</v>
      </c>
      <c r="S878" s="228">
        <v>0</v>
      </c>
      <c r="T878" s="229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230" t="s">
        <v>235</v>
      </c>
      <c r="AT878" s="230" t="s">
        <v>149</v>
      </c>
      <c r="AU878" s="230" t="s">
        <v>154</v>
      </c>
      <c r="AY878" s="16" t="s">
        <v>147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6" t="s">
        <v>154</v>
      </c>
      <c r="BK878" s="231">
        <f>ROUND(I878*H878,2)</f>
        <v>0</v>
      </c>
      <c r="BL878" s="16" t="s">
        <v>235</v>
      </c>
      <c r="BM878" s="230" t="s">
        <v>1560</v>
      </c>
    </row>
    <row r="879" s="13" customFormat="1">
      <c r="A879" s="13"/>
      <c r="B879" s="232"/>
      <c r="C879" s="233"/>
      <c r="D879" s="234" t="s">
        <v>156</v>
      </c>
      <c r="E879" s="235" t="s">
        <v>1</v>
      </c>
      <c r="F879" s="236" t="s">
        <v>1561</v>
      </c>
      <c r="G879" s="233"/>
      <c r="H879" s="237">
        <v>4.6200000000000001</v>
      </c>
      <c r="I879" s="238"/>
      <c r="J879" s="233"/>
      <c r="K879" s="233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156</v>
      </c>
      <c r="AU879" s="243" t="s">
        <v>154</v>
      </c>
      <c r="AV879" s="13" t="s">
        <v>154</v>
      </c>
      <c r="AW879" s="13" t="s">
        <v>31</v>
      </c>
      <c r="AX879" s="13" t="s">
        <v>76</v>
      </c>
      <c r="AY879" s="243" t="s">
        <v>147</v>
      </c>
    </row>
    <row r="880" s="2" customFormat="1" ht="24.15" customHeight="1">
      <c r="A880" s="37"/>
      <c r="B880" s="38"/>
      <c r="C880" s="244" t="s">
        <v>1562</v>
      </c>
      <c r="D880" s="244" t="s">
        <v>195</v>
      </c>
      <c r="E880" s="245" t="s">
        <v>1563</v>
      </c>
      <c r="F880" s="246" t="s">
        <v>1564</v>
      </c>
      <c r="G880" s="247" t="s">
        <v>198</v>
      </c>
      <c r="H880" s="248">
        <v>33.978000000000002</v>
      </c>
      <c r="I880" s="249"/>
      <c r="J880" s="250">
        <f>ROUND(I880*H880,2)</f>
        <v>0</v>
      </c>
      <c r="K880" s="251"/>
      <c r="L880" s="252"/>
      <c r="M880" s="253" t="s">
        <v>1</v>
      </c>
      <c r="N880" s="254" t="s">
        <v>42</v>
      </c>
      <c r="O880" s="90"/>
      <c r="P880" s="228">
        <f>O880*H880</f>
        <v>0</v>
      </c>
      <c r="Q880" s="228">
        <v>0.001</v>
      </c>
      <c r="R880" s="228">
        <f>Q880*H880</f>
        <v>0.033978000000000001</v>
      </c>
      <c r="S880" s="228">
        <v>0</v>
      </c>
      <c r="T880" s="229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230" t="s">
        <v>323</v>
      </c>
      <c r="AT880" s="230" t="s">
        <v>195</v>
      </c>
      <c r="AU880" s="230" t="s">
        <v>154</v>
      </c>
      <c r="AY880" s="16" t="s">
        <v>147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6" t="s">
        <v>154</v>
      </c>
      <c r="BK880" s="231">
        <f>ROUND(I880*H880,2)</f>
        <v>0</v>
      </c>
      <c r="BL880" s="16" t="s">
        <v>235</v>
      </c>
      <c r="BM880" s="230" t="s">
        <v>1565</v>
      </c>
    </row>
    <row r="881" s="13" customFormat="1">
      <c r="A881" s="13"/>
      <c r="B881" s="232"/>
      <c r="C881" s="233"/>
      <c r="D881" s="234" t="s">
        <v>156</v>
      </c>
      <c r="E881" s="235" t="s">
        <v>1</v>
      </c>
      <c r="F881" s="236" t="s">
        <v>1566</v>
      </c>
      <c r="G881" s="233"/>
      <c r="H881" s="237">
        <v>13.952</v>
      </c>
      <c r="I881" s="238"/>
      <c r="J881" s="233"/>
      <c r="K881" s="233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156</v>
      </c>
      <c r="AU881" s="243" t="s">
        <v>154</v>
      </c>
      <c r="AV881" s="13" t="s">
        <v>154</v>
      </c>
      <c r="AW881" s="13" t="s">
        <v>31</v>
      </c>
      <c r="AX881" s="13" t="s">
        <v>76</v>
      </c>
      <c r="AY881" s="243" t="s">
        <v>147</v>
      </c>
    </row>
    <row r="882" s="13" customFormat="1">
      <c r="A882" s="13"/>
      <c r="B882" s="232"/>
      <c r="C882" s="233"/>
      <c r="D882" s="234" t="s">
        <v>156</v>
      </c>
      <c r="E882" s="235" t="s">
        <v>1</v>
      </c>
      <c r="F882" s="236" t="s">
        <v>1567</v>
      </c>
      <c r="G882" s="233"/>
      <c r="H882" s="237">
        <v>20.026</v>
      </c>
      <c r="I882" s="238"/>
      <c r="J882" s="233"/>
      <c r="K882" s="233"/>
      <c r="L882" s="239"/>
      <c r="M882" s="240"/>
      <c r="N882" s="241"/>
      <c r="O882" s="241"/>
      <c r="P882" s="241"/>
      <c r="Q882" s="241"/>
      <c r="R882" s="241"/>
      <c r="S882" s="241"/>
      <c r="T882" s="24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3" t="s">
        <v>156</v>
      </c>
      <c r="AU882" s="243" t="s">
        <v>154</v>
      </c>
      <c r="AV882" s="13" t="s">
        <v>154</v>
      </c>
      <c r="AW882" s="13" t="s">
        <v>31</v>
      </c>
      <c r="AX882" s="13" t="s">
        <v>76</v>
      </c>
      <c r="AY882" s="243" t="s">
        <v>147</v>
      </c>
    </row>
    <row r="883" s="2" customFormat="1" ht="24.15" customHeight="1">
      <c r="A883" s="37"/>
      <c r="B883" s="38"/>
      <c r="C883" s="218" t="s">
        <v>1568</v>
      </c>
      <c r="D883" s="218" t="s">
        <v>149</v>
      </c>
      <c r="E883" s="219" t="s">
        <v>1569</v>
      </c>
      <c r="F883" s="220" t="s">
        <v>1570</v>
      </c>
      <c r="G883" s="221" t="s">
        <v>330</v>
      </c>
      <c r="H883" s="222">
        <v>0.59999999999999998</v>
      </c>
      <c r="I883" s="223"/>
      <c r="J883" s="224">
        <f>ROUND(I883*H883,2)</f>
        <v>0</v>
      </c>
      <c r="K883" s="225"/>
      <c r="L883" s="43"/>
      <c r="M883" s="226" t="s">
        <v>1</v>
      </c>
      <c r="N883" s="227" t="s">
        <v>42</v>
      </c>
      <c r="O883" s="90"/>
      <c r="P883" s="228">
        <f>O883*H883</f>
        <v>0</v>
      </c>
      <c r="Q883" s="228">
        <v>0</v>
      </c>
      <c r="R883" s="228">
        <f>Q883*H883</f>
        <v>0</v>
      </c>
      <c r="S883" s="228">
        <v>0</v>
      </c>
      <c r="T883" s="229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230" t="s">
        <v>235</v>
      </c>
      <c r="AT883" s="230" t="s">
        <v>149</v>
      </c>
      <c r="AU883" s="230" t="s">
        <v>154</v>
      </c>
      <c r="AY883" s="16" t="s">
        <v>147</v>
      </c>
      <c r="BE883" s="231">
        <f>IF(N883="základní",J883,0)</f>
        <v>0</v>
      </c>
      <c r="BF883" s="231">
        <f>IF(N883="snížená",J883,0)</f>
        <v>0</v>
      </c>
      <c r="BG883" s="231">
        <f>IF(N883="zákl. přenesená",J883,0)</f>
        <v>0</v>
      </c>
      <c r="BH883" s="231">
        <f>IF(N883="sníž. přenesená",J883,0)</f>
        <v>0</v>
      </c>
      <c r="BI883" s="231">
        <f>IF(N883="nulová",J883,0)</f>
        <v>0</v>
      </c>
      <c r="BJ883" s="16" t="s">
        <v>154</v>
      </c>
      <c r="BK883" s="231">
        <f>ROUND(I883*H883,2)</f>
        <v>0</v>
      </c>
      <c r="BL883" s="16" t="s">
        <v>235</v>
      </c>
      <c r="BM883" s="230" t="s">
        <v>1571</v>
      </c>
    </row>
    <row r="884" s="13" customFormat="1">
      <c r="A884" s="13"/>
      <c r="B884" s="232"/>
      <c r="C884" s="233"/>
      <c r="D884" s="234" t="s">
        <v>156</v>
      </c>
      <c r="E884" s="235" t="s">
        <v>1</v>
      </c>
      <c r="F884" s="236" t="s">
        <v>1572</v>
      </c>
      <c r="G884" s="233"/>
      <c r="H884" s="237">
        <v>0.59999999999999998</v>
      </c>
      <c r="I884" s="238"/>
      <c r="J884" s="233"/>
      <c r="K884" s="233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156</v>
      </c>
      <c r="AU884" s="243" t="s">
        <v>154</v>
      </c>
      <c r="AV884" s="13" t="s">
        <v>154</v>
      </c>
      <c r="AW884" s="13" t="s">
        <v>31</v>
      </c>
      <c r="AX884" s="13" t="s">
        <v>76</v>
      </c>
      <c r="AY884" s="243" t="s">
        <v>147</v>
      </c>
    </row>
    <row r="885" s="2" customFormat="1" ht="16.5" customHeight="1">
      <c r="A885" s="37"/>
      <c r="B885" s="38"/>
      <c r="C885" s="244" t="s">
        <v>1573</v>
      </c>
      <c r="D885" s="244" t="s">
        <v>195</v>
      </c>
      <c r="E885" s="245" t="s">
        <v>1574</v>
      </c>
      <c r="F885" s="246" t="s">
        <v>1575</v>
      </c>
      <c r="G885" s="247" t="s">
        <v>152</v>
      </c>
      <c r="H885" s="248">
        <v>0.66000000000000003</v>
      </c>
      <c r="I885" s="249"/>
      <c r="J885" s="250">
        <f>ROUND(I885*H885,2)</f>
        <v>0</v>
      </c>
      <c r="K885" s="251"/>
      <c r="L885" s="252"/>
      <c r="M885" s="253" t="s">
        <v>1</v>
      </c>
      <c r="N885" s="254" t="s">
        <v>42</v>
      </c>
      <c r="O885" s="90"/>
      <c r="P885" s="228">
        <f>O885*H885</f>
        <v>0</v>
      </c>
      <c r="Q885" s="228">
        <v>0.016</v>
      </c>
      <c r="R885" s="228">
        <f>Q885*H885</f>
        <v>0.01056</v>
      </c>
      <c r="S885" s="228">
        <v>0</v>
      </c>
      <c r="T885" s="229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30" t="s">
        <v>323</v>
      </c>
      <c r="AT885" s="230" t="s">
        <v>195</v>
      </c>
      <c r="AU885" s="230" t="s">
        <v>154</v>
      </c>
      <c r="AY885" s="16" t="s">
        <v>147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6" t="s">
        <v>154</v>
      </c>
      <c r="BK885" s="231">
        <f>ROUND(I885*H885,2)</f>
        <v>0</v>
      </c>
      <c r="BL885" s="16" t="s">
        <v>235</v>
      </c>
      <c r="BM885" s="230" t="s">
        <v>1576</v>
      </c>
    </row>
    <row r="886" s="13" customFormat="1">
      <c r="A886" s="13"/>
      <c r="B886" s="232"/>
      <c r="C886" s="233"/>
      <c r="D886" s="234" t="s">
        <v>156</v>
      </c>
      <c r="E886" s="235" t="s">
        <v>1</v>
      </c>
      <c r="F886" s="236" t="s">
        <v>1577</v>
      </c>
      <c r="G886" s="233"/>
      <c r="H886" s="237">
        <v>0.59999999999999998</v>
      </c>
      <c r="I886" s="238"/>
      <c r="J886" s="233"/>
      <c r="K886" s="233"/>
      <c r="L886" s="239"/>
      <c r="M886" s="240"/>
      <c r="N886" s="241"/>
      <c r="O886" s="241"/>
      <c r="P886" s="241"/>
      <c r="Q886" s="241"/>
      <c r="R886" s="241"/>
      <c r="S886" s="241"/>
      <c r="T886" s="24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3" t="s">
        <v>156</v>
      </c>
      <c r="AU886" s="243" t="s">
        <v>154</v>
      </c>
      <c r="AV886" s="13" t="s">
        <v>154</v>
      </c>
      <c r="AW886" s="13" t="s">
        <v>31</v>
      </c>
      <c r="AX886" s="13" t="s">
        <v>84</v>
      </c>
      <c r="AY886" s="243" t="s">
        <v>147</v>
      </c>
    </row>
    <row r="887" s="13" customFormat="1">
      <c r="A887" s="13"/>
      <c r="B887" s="232"/>
      <c r="C887" s="233"/>
      <c r="D887" s="234" t="s">
        <v>156</v>
      </c>
      <c r="E887" s="233"/>
      <c r="F887" s="236" t="s">
        <v>1578</v>
      </c>
      <c r="G887" s="233"/>
      <c r="H887" s="237">
        <v>0.66000000000000003</v>
      </c>
      <c r="I887" s="238"/>
      <c r="J887" s="233"/>
      <c r="K887" s="233"/>
      <c r="L887" s="239"/>
      <c r="M887" s="240"/>
      <c r="N887" s="241"/>
      <c r="O887" s="241"/>
      <c r="P887" s="241"/>
      <c r="Q887" s="241"/>
      <c r="R887" s="241"/>
      <c r="S887" s="241"/>
      <c r="T887" s="24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3" t="s">
        <v>156</v>
      </c>
      <c r="AU887" s="243" t="s">
        <v>154</v>
      </c>
      <c r="AV887" s="13" t="s">
        <v>154</v>
      </c>
      <c r="AW887" s="13" t="s">
        <v>4</v>
      </c>
      <c r="AX887" s="13" t="s">
        <v>84</v>
      </c>
      <c r="AY887" s="243" t="s">
        <v>147</v>
      </c>
    </row>
    <row r="888" s="2" customFormat="1" ht="24.15" customHeight="1">
      <c r="A888" s="37"/>
      <c r="B888" s="38"/>
      <c r="C888" s="218" t="s">
        <v>1579</v>
      </c>
      <c r="D888" s="218" t="s">
        <v>149</v>
      </c>
      <c r="E888" s="219" t="s">
        <v>1580</v>
      </c>
      <c r="F888" s="220" t="s">
        <v>1581</v>
      </c>
      <c r="G888" s="221" t="s">
        <v>215</v>
      </c>
      <c r="H888" s="222">
        <v>3.2000000000000002</v>
      </c>
      <c r="I888" s="223"/>
      <c r="J888" s="224">
        <f>ROUND(I888*H888,2)</f>
        <v>0</v>
      </c>
      <c r="K888" s="225"/>
      <c r="L888" s="43"/>
      <c r="M888" s="226" t="s">
        <v>1</v>
      </c>
      <c r="N888" s="227" t="s">
        <v>42</v>
      </c>
      <c r="O888" s="90"/>
      <c r="P888" s="228">
        <f>O888*H888</f>
        <v>0</v>
      </c>
      <c r="Q888" s="228">
        <v>0</v>
      </c>
      <c r="R888" s="228">
        <f>Q888*H888</f>
        <v>0</v>
      </c>
      <c r="S888" s="228">
        <v>0</v>
      </c>
      <c r="T888" s="229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30" t="s">
        <v>235</v>
      </c>
      <c r="AT888" s="230" t="s">
        <v>149</v>
      </c>
      <c r="AU888" s="230" t="s">
        <v>154</v>
      </c>
      <c r="AY888" s="16" t="s">
        <v>147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6" t="s">
        <v>154</v>
      </c>
      <c r="BK888" s="231">
        <f>ROUND(I888*H888,2)</f>
        <v>0</v>
      </c>
      <c r="BL888" s="16" t="s">
        <v>235</v>
      </c>
      <c r="BM888" s="230" t="s">
        <v>1582</v>
      </c>
    </row>
    <row r="889" s="13" customFormat="1">
      <c r="A889" s="13"/>
      <c r="B889" s="232"/>
      <c r="C889" s="233"/>
      <c r="D889" s="234" t="s">
        <v>156</v>
      </c>
      <c r="E889" s="235" t="s">
        <v>1</v>
      </c>
      <c r="F889" s="236" t="s">
        <v>1583</v>
      </c>
      <c r="G889" s="233"/>
      <c r="H889" s="237">
        <v>3.2000000000000002</v>
      </c>
      <c r="I889" s="238"/>
      <c r="J889" s="233"/>
      <c r="K889" s="233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156</v>
      </c>
      <c r="AU889" s="243" t="s">
        <v>154</v>
      </c>
      <c r="AV889" s="13" t="s">
        <v>154</v>
      </c>
      <c r="AW889" s="13" t="s">
        <v>31</v>
      </c>
      <c r="AX889" s="13" t="s">
        <v>76</v>
      </c>
      <c r="AY889" s="243" t="s">
        <v>147</v>
      </c>
    </row>
    <row r="890" s="2" customFormat="1" ht="21.75" customHeight="1">
      <c r="A890" s="37"/>
      <c r="B890" s="38"/>
      <c r="C890" s="244" t="s">
        <v>1584</v>
      </c>
      <c r="D890" s="244" t="s">
        <v>195</v>
      </c>
      <c r="E890" s="245" t="s">
        <v>1585</v>
      </c>
      <c r="F890" s="246" t="s">
        <v>1586</v>
      </c>
      <c r="G890" s="247" t="s">
        <v>215</v>
      </c>
      <c r="H890" s="248">
        <v>3.52</v>
      </c>
      <c r="I890" s="249"/>
      <c r="J890" s="250">
        <f>ROUND(I890*H890,2)</f>
        <v>0</v>
      </c>
      <c r="K890" s="251"/>
      <c r="L890" s="252"/>
      <c r="M890" s="253" t="s">
        <v>1</v>
      </c>
      <c r="N890" s="254" t="s">
        <v>42</v>
      </c>
      <c r="O890" s="90"/>
      <c r="P890" s="228">
        <f>O890*H890</f>
        <v>0</v>
      </c>
      <c r="Q890" s="228">
        <v>0.00020000000000000001</v>
      </c>
      <c r="R890" s="228">
        <f>Q890*H890</f>
        <v>0.00070400000000000009</v>
      </c>
      <c r="S890" s="228">
        <v>0</v>
      </c>
      <c r="T890" s="229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230" t="s">
        <v>323</v>
      </c>
      <c r="AT890" s="230" t="s">
        <v>195</v>
      </c>
      <c r="AU890" s="230" t="s">
        <v>154</v>
      </c>
      <c r="AY890" s="16" t="s">
        <v>147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6" t="s">
        <v>154</v>
      </c>
      <c r="BK890" s="231">
        <f>ROUND(I890*H890,2)</f>
        <v>0</v>
      </c>
      <c r="BL890" s="16" t="s">
        <v>235</v>
      </c>
      <c r="BM890" s="230" t="s">
        <v>1587</v>
      </c>
    </row>
    <row r="891" s="13" customFormat="1">
      <c r="A891" s="13"/>
      <c r="B891" s="232"/>
      <c r="C891" s="233"/>
      <c r="D891" s="234" t="s">
        <v>156</v>
      </c>
      <c r="E891" s="235" t="s">
        <v>1</v>
      </c>
      <c r="F891" s="236" t="s">
        <v>1588</v>
      </c>
      <c r="G891" s="233"/>
      <c r="H891" s="237">
        <v>3.2000000000000002</v>
      </c>
      <c r="I891" s="238"/>
      <c r="J891" s="233"/>
      <c r="K891" s="233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156</v>
      </c>
      <c r="AU891" s="243" t="s">
        <v>154</v>
      </c>
      <c r="AV891" s="13" t="s">
        <v>154</v>
      </c>
      <c r="AW891" s="13" t="s">
        <v>31</v>
      </c>
      <c r="AX891" s="13" t="s">
        <v>84</v>
      </c>
      <c r="AY891" s="243" t="s">
        <v>147</v>
      </c>
    </row>
    <row r="892" s="13" customFormat="1">
      <c r="A892" s="13"/>
      <c r="B892" s="232"/>
      <c r="C892" s="233"/>
      <c r="D892" s="234" t="s">
        <v>156</v>
      </c>
      <c r="E892" s="233"/>
      <c r="F892" s="236" t="s">
        <v>1589</v>
      </c>
      <c r="G892" s="233"/>
      <c r="H892" s="237">
        <v>3.52</v>
      </c>
      <c r="I892" s="238"/>
      <c r="J892" s="233"/>
      <c r="K892" s="233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156</v>
      </c>
      <c r="AU892" s="243" t="s">
        <v>154</v>
      </c>
      <c r="AV892" s="13" t="s">
        <v>154</v>
      </c>
      <c r="AW892" s="13" t="s">
        <v>4</v>
      </c>
      <c r="AX892" s="13" t="s">
        <v>84</v>
      </c>
      <c r="AY892" s="243" t="s">
        <v>147</v>
      </c>
    </row>
    <row r="893" s="2" customFormat="1" ht="24.15" customHeight="1">
      <c r="A893" s="37"/>
      <c r="B893" s="38"/>
      <c r="C893" s="218" t="s">
        <v>1590</v>
      </c>
      <c r="D893" s="218" t="s">
        <v>149</v>
      </c>
      <c r="E893" s="219" t="s">
        <v>1591</v>
      </c>
      <c r="F893" s="220" t="s">
        <v>1592</v>
      </c>
      <c r="G893" s="221" t="s">
        <v>152</v>
      </c>
      <c r="H893" s="222">
        <v>0.59999999999999998</v>
      </c>
      <c r="I893" s="223"/>
      <c r="J893" s="224">
        <f>ROUND(I893*H893,2)</f>
        <v>0</v>
      </c>
      <c r="K893" s="225"/>
      <c r="L893" s="43"/>
      <c r="M893" s="226" t="s">
        <v>1</v>
      </c>
      <c r="N893" s="227" t="s">
        <v>42</v>
      </c>
      <c r="O893" s="90"/>
      <c r="P893" s="228">
        <f>O893*H893</f>
        <v>0</v>
      </c>
      <c r="Q893" s="228">
        <v>0</v>
      </c>
      <c r="R893" s="228">
        <f>Q893*H893</f>
        <v>0</v>
      </c>
      <c r="S893" s="228">
        <v>0.02</v>
      </c>
      <c r="T893" s="229">
        <f>S893*H893</f>
        <v>0.012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230" t="s">
        <v>235</v>
      </c>
      <c r="AT893" s="230" t="s">
        <v>149</v>
      </c>
      <c r="AU893" s="230" t="s">
        <v>154</v>
      </c>
      <c r="AY893" s="16" t="s">
        <v>147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6" t="s">
        <v>154</v>
      </c>
      <c r="BK893" s="231">
        <f>ROUND(I893*H893,2)</f>
        <v>0</v>
      </c>
      <c r="BL893" s="16" t="s">
        <v>235</v>
      </c>
      <c r="BM893" s="230" t="s">
        <v>1593</v>
      </c>
    </row>
    <row r="894" s="2" customFormat="1" ht="16.5" customHeight="1">
      <c r="A894" s="37"/>
      <c r="B894" s="38"/>
      <c r="C894" s="218" t="s">
        <v>1594</v>
      </c>
      <c r="D894" s="218" t="s">
        <v>149</v>
      </c>
      <c r="E894" s="219" t="s">
        <v>1595</v>
      </c>
      <c r="F894" s="220" t="s">
        <v>1596</v>
      </c>
      <c r="G894" s="221" t="s">
        <v>215</v>
      </c>
      <c r="H894" s="222">
        <v>3.2000000000000002</v>
      </c>
      <c r="I894" s="223"/>
      <c r="J894" s="224">
        <f>ROUND(I894*H894,2)</f>
        <v>0</v>
      </c>
      <c r="K894" s="225"/>
      <c r="L894" s="43"/>
      <c r="M894" s="226" t="s">
        <v>1</v>
      </c>
      <c r="N894" s="227" t="s">
        <v>42</v>
      </c>
      <c r="O894" s="90"/>
      <c r="P894" s="228">
        <f>O894*H894</f>
        <v>0</v>
      </c>
      <c r="Q894" s="228">
        <v>0</v>
      </c>
      <c r="R894" s="228">
        <f>Q894*H894</f>
        <v>0</v>
      </c>
      <c r="S894" s="228">
        <v>0.00020000000000000001</v>
      </c>
      <c r="T894" s="229">
        <f>S894*H894</f>
        <v>0.00064000000000000005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230" t="s">
        <v>235</v>
      </c>
      <c r="AT894" s="230" t="s">
        <v>149</v>
      </c>
      <c r="AU894" s="230" t="s">
        <v>154</v>
      </c>
      <c r="AY894" s="16" t="s">
        <v>147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6" t="s">
        <v>154</v>
      </c>
      <c r="BK894" s="231">
        <f>ROUND(I894*H894,2)</f>
        <v>0</v>
      </c>
      <c r="BL894" s="16" t="s">
        <v>235</v>
      </c>
      <c r="BM894" s="230" t="s">
        <v>1597</v>
      </c>
    </row>
    <row r="895" s="2" customFormat="1" ht="21.75" customHeight="1">
      <c r="A895" s="37"/>
      <c r="B895" s="38"/>
      <c r="C895" s="218" t="s">
        <v>1598</v>
      </c>
      <c r="D895" s="218" t="s">
        <v>149</v>
      </c>
      <c r="E895" s="219" t="s">
        <v>1599</v>
      </c>
      <c r="F895" s="220" t="s">
        <v>1600</v>
      </c>
      <c r="G895" s="221" t="s">
        <v>330</v>
      </c>
      <c r="H895" s="222">
        <v>1</v>
      </c>
      <c r="I895" s="223"/>
      <c r="J895" s="224">
        <f>ROUND(I895*H895,2)</f>
        <v>0</v>
      </c>
      <c r="K895" s="225"/>
      <c r="L895" s="43"/>
      <c r="M895" s="226" t="s">
        <v>1</v>
      </c>
      <c r="N895" s="227" t="s">
        <v>42</v>
      </c>
      <c r="O895" s="90"/>
      <c r="P895" s="228">
        <f>O895*H895</f>
        <v>0</v>
      </c>
      <c r="Q895" s="228">
        <v>0</v>
      </c>
      <c r="R895" s="228">
        <f>Q895*H895</f>
        <v>0</v>
      </c>
      <c r="S895" s="228">
        <v>0.02</v>
      </c>
      <c r="T895" s="229">
        <f>S895*H895</f>
        <v>0.02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230" t="s">
        <v>235</v>
      </c>
      <c r="AT895" s="230" t="s">
        <v>149</v>
      </c>
      <c r="AU895" s="230" t="s">
        <v>154</v>
      </c>
      <c r="AY895" s="16" t="s">
        <v>147</v>
      </c>
      <c r="BE895" s="231">
        <f>IF(N895="základní",J895,0)</f>
        <v>0</v>
      </c>
      <c r="BF895" s="231">
        <f>IF(N895="snížená",J895,0)</f>
        <v>0</v>
      </c>
      <c r="BG895" s="231">
        <f>IF(N895="zákl. přenesená",J895,0)</f>
        <v>0</v>
      </c>
      <c r="BH895" s="231">
        <f>IF(N895="sníž. přenesená",J895,0)</f>
        <v>0</v>
      </c>
      <c r="BI895" s="231">
        <f>IF(N895="nulová",J895,0)</f>
        <v>0</v>
      </c>
      <c r="BJ895" s="16" t="s">
        <v>154</v>
      </c>
      <c r="BK895" s="231">
        <f>ROUND(I895*H895,2)</f>
        <v>0</v>
      </c>
      <c r="BL895" s="16" t="s">
        <v>235</v>
      </c>
      <c r="BM895" s="230" t="s">
        <v>1601</v>
      </c>
    </row>
    <row r="896" s="2" customFormat="1" ht="24.15" customHeight="1">
      <c r="A896" s="37"/>
      <c r="B896" s="38"/>
      <c r="C896" s="218" t="s">
        <v>1602</v>
      </c>
      <c r="D896" s="218" t="s">
        <v>149</v>
      </c>
      <c r="E896" s="219" t="s">
        <v>1603</v>
      </c>
      <c r="F896" s="220" t="s">
        <v>1604</v>
      </c>
      <c r="G896" s="221" t="s">
        <v>330</v>
      </c>
      <c r="H896" s="222">
        <v>64</v>
      </c>
      <c r="I896" s="223"/>
      <c r="J896" s="224">
        <f>ROUND(I896*H896,2)</f>
        <v>0</v>
      </c>
      <c r="K896" s="225"/>
      <c r="L896" s="43"/>
      <c r="M896" s="226" t="s">
        <v>1</v>
      </c>
      <c r="N896" s="227" t="s">
        <v>42</v>
      </c>
      <c r="O896" s="90"/>
      <c r="P896" s="228">
        <f>O896*H896</f>
        <v>0</v>
      </c>
      <c r="Q896" s="228">
        <v>0</v>
      </c>
      <c r="R896" s="228">
        <f>Q896*H896</f>
        <v>0</v>
      </c>
      <c r="S896" s="228">
        <v>0</v>
      </c>
      <c r="T896" s="229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230" t="s">
        <v>235</v>
      </c>
      <c r="AT896" s="230" t="s">
        <v>149</v>
      </c>
      <c r="AU896" s="230" t="s">
        <v>154</v>
      </c>
      <c r="AY896" s="16" t="s">
        <v>147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6" t="s">
        <v>154</v>
      </c>
      <c r="BK896" s="231">
        <f>ROUND(I896*H896,2)</f>
        <v>0</v>
      </c>
      <c r="BL896" s="16" t="s">
        <v>235</v>
      </c>
      <c r="BM896" s="230" t="s">
        <v>1605</v>
      </c>
    </row>
    <row r="897" s="2" customFormat="1" ht="21.75" customHeight="1">
      <c r="A897" s="37"/>
      <c r="B897" s="38"/>
      <c r="C897" s="244" t="s">
        <v>1606</v>
      </c>
      <c r="D897" s="244" t="s">
        <v>195</v>
      </c>
      <c r="E897" s="245" t="s">
        <v>1607</v>
      </c>
      <c r="F897" s="246" t="s">
        <v>1608</v>
      </c>
      <c r="G897" s="247" t="s">
        <v>330</v>
      </c>
      <c r="H897" s="248">
        <v>1</v>
      </c>
      <c r="I897" s="249"/>
      <c r="J897" s="250">
        <f>ROUND(I897*H897,2)</f>
        <v>0</v>
      </c>
      <c r="K897" s="251"/>
      <c r="L897" s="252"/>
      <c r="M897" s="253" t="s">
        <v>1</v>
      </c>
      <c r="N897" s="254" t="s">
        <v>42</v>
      </c>
      <c r="O897" s="90"/>
      <c r="P897" s="228">
        <f>O897*H897</f>
        <v>0</v>
      </c>
      <c r="Q897" s="228">
        <v>0.0121</v>
      </c>
      <c r="R897" s="228">
        <f>Q897*H897</f>
        <v>0.0121</v>
      </c>
      <c r="S897" s="228">
        <v>0</v>
      </c>
      <c r="T897" s="229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230" t="s">
        <v>323</v>
      </c>
      <c r="AT897" s="230" t="s">
        <v>195</v>
      </c>
      <c r="AU897" s="230" t="s">
        <v>154</v>
      </c>
      <c r="AY897" s="16" t="s">
        <v>147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6" t="s">
        <v>154</v>
      </c>
      <c r="BK897" s="231">
        <f>ROUND(I897*H897,2)</f>
        <v>0</v>
      </c>
      <c r="BL897" s="16" t="s">
        <v>235</v>
      </c>
      <c r="BM897" s="230" t="s">
        <v>1609</v>
      </c>
    </row>
    <row r="898" s="2" customFormat="1" ht="21.75" customHeight="1">
      <c r="A898" s="37"/>
      <c r="B898" s="38"/>
      <c r="C898" s="244" t="s">
        <v>1610</v>
      </c>
      <c r="D898" s="244" t="s">
        <v>195</v>
      </c>
      <c r="E898" s="245" t="s">
        <v>1611</v>
      </c>
      <c r="F898" s="246" t="s">
        <v>1612</v>
      </c>
      <c r="G898" s="247" t="s">
        <v>330</v>
      </c>
      <c r="H898" s="248">
        <v>6</v>
      </c>
      <c r="I898" s="249"/>
      <c r="J898" s="250">
        <f>ROUND(I898*H898,2)</f>
        <v>0</v>
      </c>
      <c r="K898" s="251"/>
      <c r="L898" s="252"/>
      <c r="M898" s="253" t="s">
        <v>1</v>
      </c>
      <c r="N898" s="254" t="s">
        <v>42</v>
      </c>
      <c r="O898" s="90"/>
      <c r="P898" s="228">
        <f>O898*H898</f>
        <v>0</v>
      </c>
      <c r="Q898" s="228">
        <v>0.028000000000000001</v>
      </c>
      <c r="R898" s="228">
        <f>Q898*H898</f>
        <v>0.16800000000000001</v>
      </c>
      <c r="S898" s="228">
        <v>0</v>
      </c>
      <c r="T898" s="229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230" t="s">
        <v>323</v>
      </c>
      <c r="AT898" s="230" t="s">
        <v>195</v>
      </c>
      <c r="AU898" s="230" t="s">
        <v>154</v>
      </c>
      <c r="AY898" s="16" t="s">
        <v>147</v>
      </c>
      <c r="BE898" s="231">
        <f>IF(N898="základní",J898,0)</f>
        <v>0</v>
      </c>
      <c r="BF898" s="231">
        <f>IF(N898="snížená",J898,0)</f>
        <v>0</v>
      </c>
      <c r="BG898" s="231">
        <f>IF(N898="zákl. přenesená",J898,0)</f>
        <v>0</v>
      </c>
      <c r="BH898" s="231">
        <f>IF(N898="sníž. přenesená",J898,0)</f>
        <v>0</v>
      </c>
      <c r="BI898" s="231">
        <f>IF(N898="nulová",J898,0)</f>
        <v>0</v>
      </c>
      <c r="BJ898" s="16" t="s">
        <v>154</v>
      </c>
      <c r="BK898" s="231">
        <f>ROUND(I898*H898,2)</f>
        <v>0</v>
      </c>
      <c r="BL898" s="16" t="s">
        <v>235</v>
      </c>
      <c r="BM898" s="230" t="s">
        <v>1613</v>
      </c>
    </row>
    <row r="899" s="2" customFormat="1" ht="24.15" customHeight="1">
      <c r="A899" s="37"/>
      <c r="B899" s="38"/>
      <c r="C899" s="218" t="s">
        <v>1614</v>
      </c>
      <c r="D899" s="218" t="s">
        <v>149</v>
      </c>
      <c r="E899" s="219" t="s">
        <v>1615</v>
      </c>
      <c r="F899" s="220" t="s">
        <v>1616</v>
      </c>
      <c r="G899" s="221" t="s">
        <v>330</v>
      </c>
      <c r="H899" s="222">
        <v>63</v>
      </c>
      <c r="I899" s="223"/>
      <c r="J899" s="224">
        <f>ROUND(I899*H899,2)</f>
        <v>0</v>
      </c>
      <c r="K899" s="225"/>
      <c r="L899" s="43"/>
      <c r="M899" s="226" t="s">
        <v>1</v>
      </c>
      <c r="N899" s="227" t="s">
        <v>42</v>
      </c>
      <c r="O899" s="90"/>
      <c r="P899" s="228">
        <f>O899*H899</f>
        <v>0</v>
      </c>
      <c r="Q899" s="228">
        <v>0</v>
      </c>
      <c r="R899" s="228">
        <f>Q899*H899</f>
        <v>0</v>
      </c>
      <c r="S899" s="228">
        <v>0.0030000000000000001</v>
      </c>
      <c r="T899" s="229">
        <f>S899*H899</f>
        <v>0.189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230" t="s">
        <v>235</v>
      </c>
      <c r="AT899" s="230" t="s">
        <v>149</v>
      </c>
      <c r="AU899" s="230" t="s">
        <v>154</v>
      </c>
      <c r="AY899" s="16" t="s">
        <v>147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6" t="s">
        <v>154</v>
      </c>
      <c r="BK899" s="231">
        <f>ROUND(I899*H899,2)</f>
        <v>0</v>
      </c>
      <c r="BL899" s="16" t="s">
        <v>235</v>
      </c>
      <c r="BM899" s="230" t="s">
        <v>1617</v>
      </c>
    </row>
    <row r="900" s="2" customFormat="1" ht="16.5" customHeight="1">
      <c r="A900" s="37"/>
      <c r="B900" s="38"/>
      <c r="C900" s="218" t="s">
        <v>1618</v>
      </c>
      <c r="D900" s="218" t="s">
        <v>149</v>
      </c>
      <c r="E900" s="219" t="s">
        <v>1619</v>
      </c>
      <c r="F900" s="220" t="s">
        <v>1620</v>
      </c>
      <c r="G900" s="221" t="s">
        <v>215</v>
      </c>
      <c r="H900" s="222">
        <v>3</v>
      </c>
      <c r="I900" s="223"/>
      <c r="J900" s="224">
        <f>ROUND(I900*H900,2)</f>
        <v>0</v>
      </c>
      <c r="K900" s="225"/>
      <c r="L900" s="43"/>
      <c r="M900" s="226" t="s">
        <v>1</v>
      </c>
      <c r="N900" s="227" t="s">
        <v>42</v>
      </c>
      <c r="O900" s="90"/>
      <c r="P900" s="228">
        <f>O900*H900</f>
        <v>0</v>
      </c>
      <c r="Q900" s="228">
        <v>0</v>
      </c>
      <c r="R900" s="228">
        <f>Q900*H900</f>
        <v>0</v>
      </c>
      <c r="S900" s="228">
        <v>0.025999999999999999</v>
      </c>
      <c r="T900" s="229">
        <f>S900*H900</f>
        <v>0.078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230" t="s">
        <v>235</v>
      </c>
      <c r="AT900" s="230" t="s">
        <v>149</v>
      </c>
      <c r="AU900" s="230" t="s">
        <v>154</v>
      </c>
      <c r="AY900" s="16" t="s">
        <v>147</v>
      </c>
      <c r="BE900" s="231">
        <f>IF(N900="základní",J900,0)</f>
        <v>0</v>
      </c>
      <c r="BF900" s="231">
        <f>IF(N900="snížená",J900,0)</f>
        <v>0</v>
      </c>
      <c r="BG900" s="231">
        <f>IF(N900="zákl. přenesená",J900,0)</f>
        <v>0</v>
      </c>
      <c r="BH900" s="231">
        <f>IF(N900="sníž. přenesená",J900,0)</f>
        <v>0</v>
      </c>
      <c r="BI900" s="231">
        <f>IF(N900="nulová",J900,0)</f>
        <v>0</v>
      </c>
      <c r="BJ900" s="16" t="s">
        <v>154</v>
      </c>
      <c r="BK900" s="231">
        <f>ROUND(I900*H900,2)</f>
        <v>0</v>
      </c>
      <c r="BL900" s="16" t="s">
        <v>235</v>
      </c>
      <c r="BM900" s="230" t="s">
        <v>1621</v>
      </c>
    </row>
    <row r="901" s="2" customFormat="1" ht="33" customHeight="1">
      <c r="A901" s="37"/>
      <c r="B901" s="38"/>
      <c r="C901" s="218" t="s">
        <v>1622</v>
      </c>
      <c r="D901" s="218" t="s">
        <v>149</v>
      </c>
      <c r="E901" s="219" t="s">
        <v>1623</v>
      </c>
      <c r="F901" s="220" t="s">
        <v>1624</v>
      </c>
      <c r="G901" s="221" t="s">
        <v>761</v>
      </c>
      <c r="H901" s="222">
        <v>1</v>
      </c>
      <c r="I901" s="223"/>
      <c r="J901" s="224">
        <f>ROUND(I901*H901,2)</f>
        <v>0</v>
      </c>
      <c r="K901" s="225"/>
      <c r="L901" s="43"/>
      <c r="M901" s="226" t="s">
        <v>1</v>
      </c>
      <c r="N901" s="227" t="s">
        <v>42</v>
      </c>
      <c r="O901" s="90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230" t="s">
        <v>235</v>
      </c>
      <c r="AT901" s="230" t="s">
        <v>149</v>
      </c>
      <c r="AU901" s="230" t="s">
        <v>154</v>
      </c>
      <c r="AY901" s="16" t="s">
        <v>147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6" t="s">
        <v>154</v>
      </c>
      <c r="BK901" s="231">
        <f>ROUND(I901*H901,2)</f>
        <v>0</v>
      </c>
      <c r="BL901" s="16" t="s">
        <v>235</v>
      </c>
      <c r="BM901" s="230" t="s">
        <v>1625</v>
      </c>
    </row>
    <row r="902" s="2" customFormat="1" ht="24.15" customHeight="1">
      <c r="A902" s="37"/>
      <c r="B902" s="38"/>
      <c r="C902" s="218" t="s">
        <v>1626</v>
      </c>
      <c r="D902" s="218" t="s">
        <v>149</v>
      </c>
      <c r="E902" s="219" t="s">
        <v>1627</v>
      </c>
      <c r="F902" s="220" t="s">
        <v>1628</v>
      </c>
      <c r="G902" s="221" t="s">
        <v>761</v>
      </c>
      <c r="H902" s="222">
        <v>1</v>
      </c>
      <c r="I902" s="223"/>
      <c r="J902" s="224">
        <f>ROUND(I902*H902,2)</f>
        <v>0</v>
      </c>
      <c r="K902" s="225"/>
      <c r="L902" s="43"/>
      <c r="M902" s="226" t="s">
        <v>1</v>
      </c>
      <c r="N902" s="227" t="s">
        <v>42</v>
      </c>
      <c r="O902" s="90"/>
      <c r="P902" s="228">
        <f>O902*H902</f>
        <v>0</v>
      </c>
      <c r="Q902" s="228">
        <v>0</v>
      </c>
      <c r="R902" s="228">
        <f>Q902*H902</f>
        <v>0</v>
      </c>
      <c r="S902" s="228">
        <v>0</v>
      </c>
      <c r="T902" s="229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230" t="s">
        <v>235</v>
      </c>
      <c r="AT902" s="230" t="s">
        <v>149</v>
      </c>
      <c r="AU902" s="230" t="s">
        <v>154</v>
      </c>
      <c r="AY902" s="16" t="s">
        <v>147</v>
      </c>
      <c r="BE902" s="231">
        <f>IF(N902="základní",J902,0)</f>
        <v>0</v>
      </c>
      <c r="BF902" s="231">
        <f>IF(N902="snížená",J902,0)</f>
        <v>0</v>
      </c>
      <c r="BG902" s="231">
        <f>IF(N902="zákl. přenesená",J902,0)</f>
        <v>0</v>
      </c>
      <c r="BH902" s="231">
        <f>IF(N902="sníž. přenesená",J902,0)</f>
        <v>0</v>
      </c>
      <c r="BI902" s="231">
        <f>IF(N902="nulová",J902,0)</f>
        <v>0</v>
      </c>
      <c r="BJ902" s="16" t="s">
        <v>154</v>
      </c>
      <c r="BK902" s="231">
        <f>ROUND(I902*H902,2)</f>
        <v>0</v>
      </c>
      <c r="BL902" s="16" t="s">
        <v>235</v>
      </c>
      <c r="BM902" s="230" t="s">
        <v>1629</v>
      </c>
    </row>
    <row r="903" s="2" customFormat="1" ht="24.15" customHeight="1">
      <c r="A903" s="37"/>
      <c r="B903" s="38"/>
      <c r="C903" s="218" t="s">
        <v>1630</v>
      </c>
      <c r="D903" s="218" t="s">
        <v>149</v>
      </c>
      <c r="E903" s="219" t="s">
        <v>1631</v>
      </c>
      <c r="F903" s="220" t="s">
        <v>1632</v>
      </c>
      <c r="G903" s="221" t="s">
        <v>761</v>
      </c>
      <c r="H903" s="222">
        <v>1</v>
      </c>
      <c r="I903" s="223"/>
      <c r="J903" s="224">
        <f>ROUND(I903*H903,2)</f>
        <v>0</v>
      </c>
      <c r="K903" s="225"/>
      <c r="L903" s="43"/>
      <c r="M903" s="226" t="s">
        <v>1</v>
      </c>
      <c r="N903" s="227" t="s">
        <v>42</v>
      </c>
      <c r="O903" s="90"/>
      <c r="P903" s="228">
        <f>O903*H903</f>
        <v>0</v>
      </c>
      <c r="Q903" s="228">
        <v>0</v>
      </c>
      <c r="R903" s="228">
        <f>Q903*H903</f>
        <v>0</v>
      </c>
      <c r="S903" s="228">
        <v>0</v>
      </c>
      <c r="T903" s="229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230" t="s">
        <v>235</v>
      </c>
      <c r="AT903" s="230" t="s">
        <v>149</v>
      </c>
      <c r="AU903" s="230" t="s">
        <v>154</v>
      </c>
      <c r="AY903" s="16" t="s">
        <v>147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6" t="s">
        <v>154</v>
      </c>
      <c r="BK903" s="231">
        <f>ROUND(I903*H903,2)</f>
        <v>0</v>
      </c>
      <c r="BL903" s="16" t="s">
        <v>235</v>
      </c>
      <c r="BM903" s="230" t="s">
        <v>1633</v>
      </c>
    </row>
    <row r="904" s="2" customFormat="1" ht="33" customHeight="1">
      <c r="A904" s="37"/>
      <c r="B904" s="38"/>
      <c r="C904" s="218" t="s">
        <v>1634</v>
      </c>
      <c r="D904" s="218" t="s">
        <v>149</v>
      </c>
      <c r="E904" s="219" t="s">
        <v>1635</v>
      </c>
      <c r="F904" s="220" t="s">
        <v>1636</v>
      </c>
      <c r="G904" s="221" t="s">
        <v>1340</v>
      </c>
      <c r="H904" s="222">
        <v>58</v>
      </c>
      <c r="I904" s="223"/>
      <c r="J904" s="224">
        <f>ROUND(I904*H904,2)</f>
        <v>0</v>
      </c>
      <c r="K904" s="225"/>
      <c r="L904" s="43"/>
      <c r="M904" s="226" t="s">
        <v>1</v>
      </c>
      <c r="N904" s="227" t="s">
        <v>42</v>
      </c>
      <c r="O904" s="90"/>
      <c r="P904" s="228">
        <f>O904*H904</f>
        <v>0</v>
      </c>
      <c r="Q904" s="228">
        <v>0</v>
      </c>
      <c r="R904" s="228">
        <f>Q904*H904</f>
        <v>0</v>
      </c>
      <c r="S904" s="228">
        <v>0</v>
      </c>
      <c r="T904" s="229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230" t="s">
        <v>235</v>
      </c>
      <c r="AT904" s="230" t="s">
        <v>149</v>
      </c>
      <c r="AU904" s="230" t="s">
        <v>154</v>
      </c>
      <c r="AY904" s="16" t="s">
        <v>147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6" t="s">
        <v>154</v>
      </c>
      <c r="BK904" s="231">
        <f>ROUND(I904*H904,2)</f>
        <v>0</v>
      </c>
      <c r="BL904" s="16" t="s">
        <v>235</v>
      </c>
      <c r="BM904" s="230" t="s">
        <v>1637</v>
      </c>
    </row>
    <row r="905" s="2" customFormat="1" ht="21.75" customHeight="1">
      <c r="A905" s="37"/>
      <c r="B905" s="38"/>
      <c r="C905" s="218" t="s">
        <v>1638</v>
      </c>
      <c r="D905" s="218" t="s">
        <v>149</v>
      </c>
      <c r="E905" s="219" t="s">
        <v>1639</v>
      </c>
      <c r="F905" s="220" t="s">
        <v>1640</v>
      </c>
      <c r="G905" s="221" t="s">
        <v>761</v>
      </c>
      <c r="H905" s="222">
        <v>1</v>
      </c>
      <c r="I905" s="223"/>
      <c r="J905" s="224">
        <f>ROUND(I905*H905,2)</f>
        <v>0</v>
      </c>
      <c r="K905" s="225"/>
      <c r="L905" s="43"/>
      <c r="M905" s="226" t="s">
        <v>1</v>
      </c>
      <c r="N905" s="227" t="s">
        <v>42</v>
      </c>
      <c r="O905" s="90"/>
      <c r="P905" s="228">
        <f>O905*H905</f>
        <v>0</v>
      </c>
      <c r="Q905" s="228">
        <v>0</v>
      </c>
      <c r="R905" s="228">
        <f>Q905*H905</f>
        <v>0</v>
      </c>
      <c r="S905" s="228">
        <v>0</v>
      </c>
      <c r="T905" s="229">
        <f>S905*H905</f>
        <v>0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230" t="s">
        <v>235</v>
      </c>
      <c r="AT905" s="230" t="s">
        <v>149</v>
      </c>
      <c r="AU905" s="230" t="s">
        <v>154</v>
      </c>
      <c r="AY905" s="16" t="s">
        <v>147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6" t="s">
        <v>154</v>
      </c>
      <c r="BK905" s="231">
        <f>ROUND(I905*H905,2)</f>
        <v>0</v>
      </c>
      <c r="BL905" s="16" t="s">
        <v>235</v>
      </c>
      <c r="BM905" s="230" t="s">
        <v>1641</v>
      </c>
    </row>
    <row r="906" s="13" customFormat="1">
      <c r="A906" s="13"/>
      <c r="B906" s="232"/>
      <c r="C906" s="233"/>
      <c r="D906" s="234" t="s">
        <v>156</v>
      </c>
      <c r="E906" s="235" t="s">
        <v>1</v>
      </c>
      <c r="F906" s="236" t="s">
        <v>1642</v>
      </c>
      <c r="G906" s="233"/>
      <c r="H906" s="237">
        <v>1</v>
      </c>
      <c r="I906" s="238"/>
      <c r="J906" s="233"/>
      <c r="K906" s="233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156</v>
      </c>
      <c r="AU906" s="243" t="s">
        <v>154</v>
      </c>
      <c r="AV906" s="13" t="s">
        <v>154</v>
      </c>
      <c r="AW906" s="13" t="s">
        <v>31</v>
      </c>
      <c r="AX906" s="13" t="s">
        <v>76</v>
      </c>
      <c r="AY906" s="243" t="s">
        <v>147</v>
      </c>
    </row>
    <row r="907" s="2" customFormat="1" ht="24.15" customHeight="1">
      <c r="A907" s="37"/>
      <c r="B907" s="38"/>
      <c r="C907" s="218" t="s">
        <v>1643</v>
      </c>
      <c r="D907" s="218" t="s">
        <v>149</v>
      </c>
      <c r="E907" s="219" t="s">
        <v>1644</v>
      </c>
      <c r="F907" s="220" t="s">
        <v>1645</v>
      </c>
      <c r="G907" s="221" t="s">
        <v>1243</v>
      </c>
      <c r="H907" s="265"/>
      <c r="I907" s="223"/>
      <c r="J907" s="224">
        <f>ROUND(I907*H907,2)</f>
        <v>0</v>
      </c>
      <c r="K907" s="225"/>
      <c r="L907" s="43"/>
      <c r="M907" s="226" t="s">
        <v>1</v>
      </c>
      <c r="N907" s="227" t="s">
        <v>42</v>
      </c>
      <c r="O907" s="90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230" t="s">
        <v>235</v>
      </c>
      <c r="AT907" s="230" t="s">
        <v>149</v>
      </c>
      <c r="AU907" s="230" t="s">
        <v>154</v>
      </c>
      <c r="AY907" s="16" t="s">
        <v>147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6" t="s">
        <v>154</v>
      </c>
      <c r="BK907" s="231">
        <f>ROUND(I907*H907,2)</f>
        <v>0</v>
      </c>
      <c r="BL907" s="16" t="s">
        <v>235</v>
      </c>
      <c r="BM907" s="230" t="s">
        <v>1646</v>
      </c>
    </row>
    <row r="908" s="12" customFormat="1" ht="22.8" customHeight="1">
      <c r="A908" s="12"/>
      <c r="B908" s="202"/>
      <c r="C908" s="203"/>
      <c r="D908" s="204" t="s">
        <v>75</v>
      </c>
      <c r="E908" s="216" t="s">
        <v>1647</v>
      </c>
      <c r="F908" s="216" t="s">
        <v>1648</v>
      </c>
      <c r="G908" s="203"/>
      <c r="H908" s="203"/>
      <c r="I908" s="206"/>
      <c r="J908" s="217">
        <f>BK908</f>
        <v>0</v>
      </c>
      <c r="K908" s="203"/>
      <c r="L908" s="208"/>
      <c r="M908" s="209"/>
      <c r="N908" s="210"/>
      <c r="O908" s="210"/>
      <c r="P908" s="211">
        <f>SUM(P909:P935)</f>
        <v>0</v>
      </c>
      <c r="Q908" s="210"/>
      <c r="R908" s="211">
        <f>SUM(R909:R935)</f>
        <v>12.971638720000001</v>
      </c>
      <c r="S908" s="210"/>
      <c r="T908" s="212">
        <f>SUM(T909:T935)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213" t="s">
        <v>154</v>
      </c>
      <c r="AT908" s="214" t="s">
        <v>75</v>
      </c>
      <c r="AU908" s="214" t="s">
        <v>84</v>
      </c>
      <c r="AY908" s="213" t="s">
        <v>147</v>
      </c>
      <c r="BK908" s="215">
        <f>SUM(BK909:BK935)</f>
        <v>0</v>
      </c>
    </row>
    <row r="909" s="2" customFormat="1" ht="16.5" customHeight="1">
      <c r="A909" s="37"/>
      <c r="B909" s="38"/>
      <c r="C909" s="218" t="s">
        <v>1649</v>
      </c>
      <c r="D909" s="218" t="s">
        <v>149</v>
      </c>
      <c r="E909" s="219" t="s">
        <v>1650</v>
      </c>
      <c r="F909" s="220" t="s">
        <v>1651</v>
      </c>
      <c r="G909" s="221" t="s">
        <v>152</v>
      </c>
      <c r="H909" s="222">
        <v>389.88999999999999</v>
      </c>
      <c r="I909" s="223"/>
      <c r="J909" s="224">
        <f>ROUND(I909*H909,2)</f>
        <v>0</v>
      </c>
      <c r="K909" s="225"/>
      <c r="L909" s="43"/>
      <c r="M909" s="226" t="s">
        <v>1</v>
      </c>
      <c r="N909" s="227" t="s">
        <v>42</v>
      </c>
      <c r="O909" s="90"/>
      <c r="P909" s="228">
        <f>O909*H909</f>
        <v>0</v>
      </c>
      <c r="Q909" s="228">
        <v>0.00029999999999999997</v>
      </c>
      <c r="R909" s="228">
        <f>Q909*H909</f>
        <v>0.11696699999999999</v>
      </c>
      <c r="S909" s="228">
        <v>0</v>
      </c>
      <c r="T909" s="229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230" t="s">
        <v>235</v>
      </c>
      <c r="AT909" s="230" t="s">
        <v>149</v>
      </c>
      <c r="AU909" s="230" t="s">
        <v>154</v>
      </c>
      <c r="AY909" s="16" t="s">
        <v>147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6" t="s">
        <v>154</v>
      </c>
      <c r="BK909" s="231">
        <f>ROUND(I909*H909,2)</f>
        <v>0</v>
      </c>
      <c r="BL909" s="16" t="s">
        <v>235</v>
      </c>
      <c r="BM909" s="230" t="s">
        <v>1652</v>
      </c>
    </row>
    <row r="910" s="13" customFormat="1">
      <c r="A910" s="13"/>
      <c r="B910" s="232"/>
      <c r="C910" s="233"/>
      <c r="D910" s="234" t="s">
        <v>156</v>
      </c>
      <c r="E910" s="235" t="s">
        <v>1</v>
      </c>
      <c r="F910" s="236" t="s">
        <v>1653</v>
      </c>
      <c r="G910" s="233"/>
      <c r="H910" s="237">
        <v>382.06999999999999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156</v>
      </c>
      <c r="AU910" s="243" t="s">
        <v>154</v>
      </c>
      <c r="AV910" s="13" t="s">
        <v>154</v>
      </c>
      <c r="AW910" s="13" t="s">
        <v>31</v>
      </c>
      <c r="AX910" s="13" t="s">
        <v>76</v>
      </c>
      <c r="AY910" s="243" t="s">
        <v>147</v>
      </c>
    </row>
    <row r="911" s="13" customFormat="1">
      <c r="A911" s="13"/>
      <c r="B911" s="232"/>
      <c r="C911" s="233"/>
      <c r="D911" s="234" t="s">
        <v>156</v>
      </c>
      <c r="E911" s="235" t="s">
        <v>1</v>
      </c>
      <c r="F911" s="236" t="s">
        <v>686</v>
      </c>
      <c r="G911" s="233"/>
      <c r="H911" s="237">
        <v>7.8200000000000003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156</v>
      </c>
      <c r="AU911" s="243" t="s">
        <v>154</v>
      </c>
      <c r="AV911" s="13" t="s">
        <v>154</v>
      </c>
      <c r="AW911" s="13" t="s">
        <v>31</v>
      </c>
      <c r="AX911" s="13" t="s">
        <v>76</v>
      </c>
      <c r="AY911" s="243" t="s">
        <v>147</v>
      </c>
    </row>
    <row r="912" s="2" customFormat="1" ht="16.5" customHeight="1">
      <c r="A912" s="37"/>
      <c r="B912" s="38"/>
      <c r="C912" s="218" t="s">
        <v>1654</v>
      </c>
      <c r="D912" s="218" t="s">
        <v>149</v>
      </c>
      <c r="E912" s="219" t="s">
        <v>1655</v>
      </c>
      <c r="F912" s="220" t="s">
        <v>1656</v>
      </c>
      <c r="G912" s="221" t="s">
        <v>215</v>
      </c>
      <c r="H912" s="222">
        <v>253.535</v>
      </c>
      <c r="I912" s="223"/>
      <c r="J912" s="224">
        <f>ROUND(I912*H912,2)</f>
        <v>0</v>
      </c>
      <c r="K912" s="225"/>
      <c r="L912" s="43"/>
      <c r="M912" s="226" t="s">
        <v>1</v>
      </c>
      <c r="N912" s="227" t="s">
        <v>42</v>
      </c>
      <c r="O912" s="90"/>
      <c r="P912" s="228">
        <f>O912*H912</f>
        <v>0</v>
      </c>
      <c r="Q912" s="228">
        <v>0.00034000000000000002</v>
      </c>
      <c r="R912" s="228">
        <f>Q912*H912</f>
        <v>0.086201900000000012</v>
      </c>
      <c r="S912" s="228">
        <v>0</v>
      </c>
      <c r="T912" s="229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230" t="s">
        <v>235</v>
      </c>
      <c r="AT912" s="230" t="s">
        <v>149</v>
      </c>
      <c r="AU912" s="230" t="s">
        <v>154</v>
      </c>
      <c r="AY912" s="16" t="s">
        <v>147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6" t="s">
        <v>154</v>
      </c>
      <c r="BK912" s="231">
        <f>ROUND(I912*H912,2)</f>
        <v>0</v>
      </c>
      <c r="BL912" s="16" t="s">
        <v>235</v>
      </c>
      <c r="BM912" s="230" t="s">
        <v>1657</v>
      </c>
    </row>
    <row r="913" s="13" customFormat="1">
      <c r="A913" s="13"/>
      <c r="B913" s="232"/>
      <c r="C913" s="233"/>
      <c r="D913" s="234" t="s">
        <v>156</v>
      </c>
      <c r="E913" s="235" t="s">
        <v>1</v>
      </c>
      <c r="F913" s="236" t="s">
        <v>1658</v>
      </c>
      <c r="G913" s="233"/>
      <c r="H913" s="237">
        <v>246.73500000000001</v>
      </c>
      <c r="I913" s="238"/>
      <c r="J913" s="233"/>
      <c r="K913" s="233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156</v>
      </c>
      <c r="AU913" s="243" t="s">
        <v>154</v>
      </c>
      <c r="AV913" s="13" t="s">
        <v>154</v>
      </c>
      <c r="AW913" s="13" t="s">
        <v>31</v>
      </c>
      <c r="AX913" s="13" t="s">
        <v>76</v>
      </c>
      <c r="AY913" s="243" t="s">
        <v>147</v>
      </c>
    </row>
    <row r="914" s="13" customFormat="1">
      <c r="A914" s="13"/>
      <c r="B914" s="232"/>
      <c r="C914" s="233"/>
      <c r="D914" s="234" t="s">
        <v>156</v>
      </c>
      <c r="E914" s="235" t="s">
        <v>1</v>
      </c>
      <c r="F914" s="236" t="s">
        <v>1659</v>
      </c>
      <c r="G914" s="233"/>
      <c r="H914" s="237">
        <v>6.7999999999999998</v>
      </c>
      <c r="I914" s="238"/>
      <c r="J914" s="233"/>
      <c r="K914" s="233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156</v>
      </c>
      <c r="AU914" s="243" t="s">
        <v>154</v>
      </c>
      <c r="AV914" s="13" t="s">
        <v>154</v>
      </c>
      <c r="AW914" s="13" t="s">
        <v>31</v>
      </c>
      <c r="AX914" s="13" t="s">
        <v>76</v>
      </c>
      <c r="AY914" s="243" t="s">
        <v>147</v>
      </c>
    </row>
    <row r="915" s="2" customFormat="1" ht="24.15" customHeight="1">
      <c r="A915" s="37"/>
      <c r="B915" s="38"/>
      <c r="C915" s="244" t="s">
        <v>1660</v>
      </c>
      <c r="D915" s="244" t="s">
        <v>195</v>
      </c>
      <c r="E915" s="245" t="s">
        <v>1661</v>
      </c>
      <c r="F915" s="246" t="s">
        <v>1662</v>
      </c>
      <c r="G915" s="247" t="s">
        <v>215</v>
      </c>
      <c r="H915" s="248">
        <v>278.88900000000001</v>
      </c>
      <c r="I915" s="249"/>
      <c r="J915" s="250">
        <f>ROUND(I915*H915,2)</f>
        <v>0</v>
      </c>
      <c r="K915" s="251"/>
      <c r="L915" s="252"/>
      <c r="M915" s="253" t="s">
        <v>1</v>
      </c>
      <c r="N915" s="254" t="s">
        <v>42</v>
      </c>
      <c r="O915" s="90"/>
      <c r="P915" s="228">
        <f>O915*H915</f>
        <v>0</v>
      </c>
      <c r="Q915" s="228">
        <v>0.00033</v>
      </c>
      <c r="R915" s="228">
        <f>Q915*H915</f>
        <v>0.092033370000000003</v>
      </c>
      <c r="S915" s="228">
        <v>0</v>
      </c>
      <c r="T915" s="229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230" t="s">
        <v>323</v>
      </c>
      <c r="AT915" s="230" t="s">
        <v>195</v>
      </c>
      <c r="AU915" s="230" t="s">
        <v>154</v>
      </c>
      <c r="AY915" s="16" t="s">
        <v>147</v>
      </c>
      <c r="BE915" s="231">
        <f>IF(N915="základní",J915,0)</f>
        <v>0</v>
      </c>
      <c r="BF915" s="231">
        <f>IF(N915="snížená",J915,0)</f>
        <v>0</v>
      </c>
      <c r="BG915" s="231">
        <f>IF(N915="zákl. přenesená",J915,0)</f>
        <v>0</v>
      </c>
      <c r="BH915" s="231">
        <f>IF(N915="sníž. přenesená",J915,0)</f>
        <v>0</v>
      </c>
      <c r="BI915" s="231">
        <f>IF(N915="nulová",J915,0)</f>
        <v>0</v>
      </c>
      <c r="BJ915" s="16" t="s">
        <v>154</v>
      </c>
      <c r="BK915" s="231">
        <f>ROUND(I915*H915,2)</f>
        <v>0</v>
      </c>
      <c r="BL915" s="16" t="s">
        <v>235</v>
      </c>
      <c r="BM915" s="230" t="s">
        <v>1663</v>
      </c>
    </row>
    <row r="916" s="13" customFormat="1">
      <c r="A916" s="13"/>
      <c r="B916" s="232"/>
      <c r="C916" s="233"/>
      <c r="D916" s="234" t="s">
        <v>156</v>
      </c>
      <c r="E916" s="235" t="s">
        <v>1</v>
      </c>
      <c r="F916" s="236" t="s">
        <v>1664</v>
      </c>
      <c r="G916" s="233"/>
      <c r="H916" s="237">
        <v>253.535</v>
      </c>
      <c r="I916" s="238"/>
      <c r="J916" s="233"/>
      <c r="K916" s="233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156</v>
      </c>
      <c r="AU916" s="243" t="s">
        <v>154</v>
      </c>
      <c r="AV916" s="13" t="s">
        <v>154</v>
      </c>
      <c r="AW916" s="13" t="s">
        <v>31</v>
      </c>
      <c r="AX916" s="13" t="s">
        <v>84</v>
      </c>
      <c r="AY916" s="243" t="s">
        <v>147</v>
      </c>
    </row>
    <row r="917" s="13" customFormat="1">
      <c r="A917" s="13"/>
      <c r="B917" s="232"/>
      <c r="C917" s="233"/>
      <c r="D917" s="234" t="s">
        <v>156</v>
      </c>
      <c r="E917" s="233"/>
      <c r="F917" s="236" t="s">
        <v>1665</v>
      </c>
      <c r="G917" s="233"/>
      <c r="H917" s="237">
        <v>278.88900000000001</v>
      </c>
      <c r="I917" s="238"/>
      <c r="J917" s="233"/>
      <c r="K917" s="233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156</v>
      </c>
      <c r="AU917" s="243" t="s">
        <v>154</v>
      </c>
      <c r="AV917" s="13" t="s">
        <v>154</v>
      </c>
      <c r="AW917" s="13" t="s">
        <v>4</v>
      </c>
      <c r="AX917" s="13" t="s">
        <v>84</v>
      </c>
      <c r="AY917" s="243" t="s">
        <v>147</v>
      </c>
    </row>
    <row r="918" s="2" customFormat="1" ht="33" customHeight="1">
      <c r="A918" s="37"/>
      <c r="B918" s="38"/>
      <c r="C918" s="218" t="s">
        <v>1666</v>
      </c>
      <c r="D918" s="218" t="s">
        <v>149</v>
      </c>
      <c r="E918" s="219" t="s">
        <v>1667</v>
      </c>
      <c r="F918" s="220" t="s">
        <v>1668</v>
      </c>
      <c r="G918" s="221" t="s">
        <v>215</v>
      </c>
      <c r="H918" s="222">
        <v>447.78500000000002</v>
      </c>
      <c r="I918" s="223"/>
      <c r="J918" s="224">
        <f>ROUND(I918*H918,2)</f>
        <v>0</v>
      </c>
      <c r="K918" s="225"/>
      <c r="L918" s="43"/>
      <c r="M918" s="226" t="s">
        <v>1</v>
      </c>
      <c r="N918" s="227" t="s">
        <v>42</v>
      </c>
      <c r="O918" s="90"/>
      <c r="P918" s="228">
        <f>O918*H918</f>
        <v>0</v>
      </c>
      <c r="Q918" s="228">
        <v>0.00040000000000000002</v>
      </c>
      <c r="R918" s="228">
        <f>Q918*H918</f>
        <v>0.17911400000000002</v>
      </c>
      <c r="S918" s="228">
        <v>0</v>
      </c>
      <c r="T918" s="229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230" t="s">
        <v>235</v>
      </c>
      <c r="AT918" s="230" t="s">
        <v>149</v>
      </c>
      <c r="AU918" s="230" t="s">
        <v>154</v>
      </c>
      <c r="AY918" s="16" t="s">
        <v>147</v>
      </c>
      <c r="BE918" s="231">
        <f>IF(N918="základní",J918,0)</f>
        <v>0</v>
      </c>
      <c r="BF918" s="231">
        <f>IF(N918="snížená",J918,0)</f>
        <v>0</v>
      </c>
      <c r="BG918" s="231">
        <f>IF(N918="zákl. přenesená",J918,0)</f>
        <v>0</v>
      </c>
      <c r="BH918" s="231">
        <f>IF(N918="sníž. přenesená",J918,0)</f>
        <v>0</v>
      </c>
      <c r="BI918" s="231">
        <f>IF(N918="nulová",J918,0)</f>
        <v>0</v>
      </c>
      <c r="BJ918" s="16" t="s">
        <v>154</v>
      </c>
      <c r="BK918" s="231">
        <f>ROUND(I918*H918,2)</f>
        <v>0</v>
      </c>
      <c r="BL918" s="16" t="s">
        <v>235</v>
      </c>
      <c r="BM918" s="230" t="s">
        <v>1669</v>
      </c>
    </row>
    <row r="919" s="13" customFormat="1">
      <c r="A919" s="13"/>
      <c r="B919" s="232"/>
      <c r="C919" s="233"/>
      <c r="D919" s="234" t="s">
        <v>156</v>
      </c>
      <c r="E919" s="235" t="s">
        <v>1</v>
      </c>
      <c r="F919" s="236" t="s">
        <v>1670</v>
      </c>
      <c r="G919" s="233"/>
      <c r="H919" s="237">
        <v>436.39499999999998</v>
      </c>
      <c r="I919" s="238"/>
      <c r="J919" s="233"/>
      <c r="K919" s="233"/>
      <c r="L919" s="239"/>
      <c r="M919" s="240"/>
      <c r="N919" s="241"/>
      <c r="O919" s="241"/>
      <c r="P919" s="241"/>
      <c r="Q919" s="241"/>
      <c r="R919" s="241"/>
      <c r="S919" s="241"/>
      <c r="T919" s="24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3" t="s">
        <v>156</v>
      </c>
      <c r="AU919" s="243" t="s">
        <v>154</v>
      </c>
      <c r="AV919" s="13" t="s">
        <v>154</v>
      </c>
      <c r="AW919" s="13" t="s">
        <v>31</v>
      </c>
      <c r="AX919" s="13" t="s">
        <v>76</v>
      </c>
      <c r="AY919" s="243" t="s">
        <v>147</v>
      </c>
    </row>
    <row r="920" s="13" customFormat="1">
      <c r="A920" s="13"/>
      <c r="B920" s="232"/>
      <c r="C920" s="233"/>
      <c r="D920" s="234" t="s">
        <v>156</v>
      </c>
      <c r="E920" s="235" t="s">
        <v>1</v>
      </c>
      <c r="F920" s="236" t="s">
        <v>1671</v>
      </c>
      <c r="G920" s="233"/>
      <c r="H920" s="237">
        <v>11.390000000000001</v>
      </c>
      <c r="I920" s="238"/>
      <c r="J920" s="233"/>
      <c r="K920" s="233"/>
      <c r="L920" s="239"/>
      <c r="M920" s="240"/>
      <c r="N920" s="241"/>
      <c r="O920" s="241"/>
      <c r="P920" s="241"/>
      <c r="Q920" s="241"/>
      <c r="R920" s="241"/>
      <c r="S920" s="241"/>
      <c r="T920" s="24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3" t="s">
        <v>156</v>
      </c>
      <c r="AU920" s="243" t="s">
        <v>154</v>
      </c>
      <c r="AV920" s="13" t="s">
        <v>154</v>
      </c>
      <c r="AW920" s="13" t="s">
        <v>31</v>
      </c>
      <c r="AX920" s="13" t="s">
        <v>76</v>
      </c>
      <c r="AY920" s="243" t="s">
        <v>147</v>
      </c>
    </row>
    <row r="921" s="2" customFormat="1" ht="24.15" customHeight="1">
      <c r="A921" s="37"/>
      <c r="B921" s="38"/>
      <c r="C921" s="218" t="s">
        <v>1672</v>
      </c>
      <c r="D921" s="218" t="s">
        <v>149</v>
      </c>
      <c r="E921" s="219" t="s">
        <v>1673</v>
      </c>
      <c r="F921" s="220" t="s">
        <v>1674</v>
      </c>
      <c r="G921" s="221" t="s">
        <v>152</v>
      </c>
      <c r="H921" s="222">
        <v>389.88999999999999</v>
      </c>
      <c r="I921" s="223"/>
      <c r="J921" s="224">
        <f>ROUND(I921*H921,2)</f>
        <v>0</v>
      </c>
      <c r="K921" s="225"/>
      <c r="L921" s="43"/>
      <c r="M921" s="226" t="s">
        <v>1</v>
      </c>
      <c r="N921" s="227" t="s">
        <v>42</v>
      </c>
      <c r="O921" s="90"/>
      <c r="P921" s="228">
        <f>O921*H921</f>
        <v>0</v>
      </c>
      <c r="Q921" s="228">
        <v>0.0032000000000000002</v>
      </c>
      <c r="R921" s="228">
        <f>Q921*H921</f>
        <v>1.2476480000000001</v>
      </c>
      <c r="S921" s="228">
        <v>0</v>
      </c>
      <c r="T921" s="229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230" t="s">
        <v>235</v>
      </c>
      <c r="AT921" s="230" t="s">
        <v>149</v>
      </c>
      <c r="AU921" s="230" t="s">
        <v>154</v>
      </c>
      <c r="AY921" s="16" t="s">
        <v>147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6" t="s">
        <v>154</v>
      </c>
      <c r="BK921" s="231">
        <f>ROUND(I921*H921,2)</f>
        <v>0</v>
      </c>
      <c r="BL921" s="16" t="s">
        <v>235</v>
      </c>
      <c r="BM921" s="230" t="s">
        <v>1675</v>
      </c>
    </row>
    <row r="922" s="13" customFormat="1">
      <c r="A922" s="13"/>
      <c r="B922" s="232"/>
      <c r="C922" s="233"/>
      <c r="D922" s="234" t="s">
        <v>156</v>
      </c>
      <c r="E922" s="235" t="s">
        <v>1</v>
      </c>
      <c r="F922" s="236" t="s">
        <v>1653</v>
      </c>
      <c r="G922" s="233"/>
      <c r="H922" s="237">
        <v>382.06999999999999</v>
      </c>
      <c r="I922" s="238"/>
      <c r="J922" s="233"/>
      <c r="K922" s="233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156</v>
      </c>
      <c r="AU922" s="243" t="s">
        <v>154</v>
      </c>
      <c r="AV922" s="13" t="s">
        <v>154</v>
      </c>
      <c r="AW922" s="13" t="s">
        <v>31</v>
      </c>
      <c r="AX922" s="13" t="s">
        <v>76</v>
      </c>
      <c r="AY922" s="243" t="s">
        <v>147</v>
      </c>
    </row>
    <row r="923" s="13" customFormat="1">
      <c r="A923" s="13"/>
      <c r="B923" s="232"/>
      <c r="C923" s="233"/>
      <c r="D923" s="234" t="s">
        <v>156</v>
      </c>
      <c r="E923" s="235" t="s">
        <v>1</v>
      </c>
      <c r="F923" s="236" t="s">
        <v>686</v>
      </c>
      <c r="G923" s="233"/>
      <c r="H923" s="237">
        <v>7.8200000000000003</v>
      </c>
      <c r="I923" s="238"/>
      <c r="J923" s="233"/>
      <c r="K923" s="233"/>
      <c r="L923" s="239"/>
      <c r="M923" s="240"/>
      <c r="N923" s="241"/>
      <c r="O923" s="241"/>
      <c r="P923" s="241"/>
      <c r="Q923" s="241"/>
      <c r="R923" s="241"/>
      <c r="S923" s="241"/>
      <c r="T923" s="24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3" t="s">
        <v>156</v>
      </c>
      <c r="AU923" s="243" t="s">
        <v>154</v>
      </c>
      <c r="AV923" s="13" t="s">
        <v>154</v>
      </c>
      <c r="AW923" s="13" t="s">
        <v>31</v>
      </c>
      <c r="AX923" s="13" t="s">
        <v>76</v>
      </c>
      <c r="AY923" s="243" t="s">
        <v>147</v>
      </c>
    </row>
    <row r="924" s="2" customFormat="1" ht="24.15" customHeight="1">
      <c r="A924" s="37"/>
      <c r="B924" s="38"/>
      <c r="C924" s="244" t="s">
        <v>1676</v>
      </c>
      <c r="D924" s="244" t="s">
        <v>195</v>
      </c>
      <c r="E924" s="245" t="s">
        <v>1677</v>
      </c>
      <c r="F924" s="246" t="s">
        <v>1678</v>
      </c>
      <c r="G924" s="247" t="s">
        <v>152</v>
      </c>
      <c r="H924" s="248">
        <v>478.13600000000002</v>
      </c>
      <c r="I924" s="249"/>
      <c r="J924" s="250">
        <f>ROUND(I924*H924,2)</f>
        <v>0</v>
      </c>
      <c r="K924" s="251"/>
      <c r="L924" s="252"/>
      <c r="M924" s="253" t="s">
        <v>1</v>
      </c>
      <c r="N924" s="254" t="s">
        <v>42</v>
      </c>
      <c r="O924" s="90"/>
      <c r="P924" s="228">
        <f>O924*H924</f>
        <v>0</v>
      </c>
      <c r="Q924" s="228">
        <v>0.021999999999999999</v>
      </c>
      <c r="R924" s="228">
        <f>Q924*H924</f>
        <v>10.518992000000001</v>
      </c>
      <c r="S924" s="228">
        <v>0</v>
      </c>
      <c r="T924" s="229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230" t="s">
        <v>323</v>
      </c>
      <c r="AT924" s="230" t="s">
        <v>195</v>
      </c>
      <c r="AU924" s="230" t="s">
        <v>154</v>
      </c>
      <c r="AY924" s="16" t="s">
        <v>147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6" t="s">
        <v>154</v>
      </c>
      <c r="BK924" s="231">
        <f>ROUND(I924*H924,2)</f>
        <v>0</v>
      </c>
      <c r="BL924" s="16" t="s">
        <v>235</v>
      </c>
      <c r="BM924" s="230" t="s">
        <v>1679</v>
      </c>
    </row>
    <row r="925" s="13" customFormat="1">
      <c r="A925" s="13"/>
      <c r="B925" s="232"/>
      <c r="C925" s="233"/>
      <c r="D925" s="234" t="s">
        <v>156</v>
      </c>
      <c r="E925" s="235" t="s">
        <v>1</v>
      </c>
      <c r="F925" s="236" t="s">
        <v>1680</v>
      </c>
      <c r="G925" s="233"/>
      <c r="H925" s="237">
        <v>434.66899999999998</v>
      </c>
      <c r="I925" s="238"/>
      <c r="J925" s="233"/>
      <c r="K925" s="233"/>
      <c r="L925" s="239"/>
      <c r="M925" s="240"/>
      <c r="N925" s="241"/>
      <c r="O925" s="241"/>
      <c r="P925" s="241"/>
      <c r="Q925" s="241"/>
      <c r="R925" s="241"/>
      <c r="S925" s="241"/>
      <c r="T925" s="24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3" t="s">
        <v>156</v>
      </c>
      <c r="AU925" s="243" t="s">
        <v>154</v>
      </c>
      <c r="AV925" s="13" t="s">
        <v>154</v>
      </c>
      <c r="AW925" s="13" t="s">
        <v>31</v>
      </c>
      <c r="AX925" s="13" t="s">
        <v>84</v>
      </c>
      <c r="AY925" s="243" t="s">
        <v>147</v>
      </c>
    </row>
    <row r="926" s="13" customFormat="1">
      <c r="A926" s="13"/>
      <c r="B926" s="232"/>
      <c r="C926" s="233"/>
      <c r="D926" s="234" t="s">
        <v>156</v>
      </c>
      <c r="E926" s="233"/>
      <c r="F926" s="236" t="s">
        <v>1681</v>
      </c>
      <c r="G926" s="233"/>
      <c r="H926" s="237">
        <v>478.13600000000002</v>
      </c>
      <c r="I926" s="238"/>
      <c r="J926" s="233"/>
      <c r="K926" s="233"/>
      <c r="L926" s="239"/>
      <c r="M926" s="240"/>
      <c r="N926" s="241"/>
      <c r="O926" s="241"/>
      <c r="P926" s="241"/>
      <c r="Q926" s="241"/>
      <c r="R926" s="241"/>
      <c r="S926" s="241"/>
      <c r="T926" s="24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3" t="s">
        <v>156</v>
      </c>
      <c r="AU926" s="243" t="s">
        <v>154</v>
      </c>
      <c r="AV926" s="13" t="s">
        <v>154</v>
      </c>
      <c r="AW926" s="13" t="s">
        <v>4</v>
      </c>
      <c r="AX926" s="13" t="s">
        <v>84</v>
      </c>
      <c r="AY926" s="243" t="s">
        <v>147</v>
      </c>
    </row>
    <row r="927" s="2" customFormat="1" ht="16.5" customHeight="1">
      <c r="A927" s="37"/>
      <c r="B927" s="38"/>
      <c r="C927" s="218" t="s">
        <v>1682</v>
      </c>
      <c r="D927" s="218" t="s">
        <v>149</v>
      </c>
      <c r="E927" s="219" t="s">
        <v>1683</v>
      </c>
      <c r="F927" s="220" t="s">
        <v>1684</v>
      </c>
      <c r="G927" s="221" t="s">
        <v>215</v>
      </c>
      <c r="H927" s="222">
        <v>447.78500000000002</v>
      </c>
      <c r="I927" s="223"/>
      <c r="J927" s="224">
        <f>ROUND(I927*H927,2)</f>
        <v>0</v>
      </c>
      <c r="K927" s="225"/>
      <c r="L927" s="43"/>
      <c r="M927" s="226" t="s">
        <v>1</v>
      </c>
      <c r="N927" s="227" t="s">
        <v>42</v>
      </c>
      <c r="O927" s="90"/>
      <c r="P927" s="228">
        <f>O927*H927</f>
        <v>0</v>
      </c>
      <c r="Q927" s="228">
        <v>0.00012</v>
      </c>
      <c r="R927" s="228">
        <f>Q927*H927</f>
        <v>0.053734200000000003</v>
      </c>
      <c r="S927" s="228">
        <v>0</v>
      </c>
      <c r="T927" s="229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230" t="s">
        <v>235</v>
      </c>
      <c r="AT927" s="230" t="s">
        <v>149</v>
      </c>
      <c r="AU927" s="230" t="s">
        <v>154</v>
      </c>
      <c r="AY927" s="16" t="s">
        <v>147</v>
      </c>
      <c r="BE927" s="231">
        <f>IF(N927="základní",J927,0)</f>
        <v>0</v>
      </c>
      <c r="BF927" s="231">
        <f>IF(N927="snížená",J927,0)</f>
        <v>0</v>
      </c>
      <c r="BG927" s="231">
        <f>IF(N927="zákl. přenesená",J927,0)</f>
        <v>0</v>
      </c>
      <c r="BH927" s="231">
        <f>IF(N927="sníž. přenesená",J927,0)</f>
        <v>0</v>
      </c>
      <c r="BI927" s="231">
        <f>IF(N927="nulová",J927,0)</f>
        <v>0</v>
      </c>
      <c r="BJ927" s="16" t="s">
        <v>154</v>
      </c>
      <c r="BK927" s="231">
        <f>ROUND(I927*H927,2)</f>
        <v>0</v>
      </c>
      <c r="BL927" s="16" t="s">
        <v>235</v>
      </c>
      <c r="BM927" s="230" t="s">
        <v>1685</v>
      </c>
    </row>
    <row r="928" s="2" customFormat="1" ht="24.15" customHeight="1">
      <c r="A928" s="37"/>
      <c r="B928" s="38"/>
      <c r="C928" s="218" t="s">
        <v>1686</v>
      </c>
      <c r="D928" s="218" t="s">
        <v>149</v>
      </c>
      <c r="E928" s="219" t="s">
        <v>1687</v>
      </c>
      <c r="F928" s="220" t="s">
        <v>1688</v>
      </c>
      <c r="G928" s="221" t="s">
        <v>215</v>
      </c>
      <c r="H928" s="222">
        <v>447.78500000000002</v>
      </c>
      <c r="I928" s="223"/>
      <c r="J928" s="224">
        <f>ROUND(I928*H928,2)</f>
        <v>0</v>
      </c>
      <c r="K928" s="225"/>
      <c r="L928" s="43"/>
      <c r="M928" s="226" t="s">
        <v>1</v>
      </c>
      <c r="N928" s="227" t="s">
        <v>42</v>
      </c>
      <c r="O928" s="90"/>
      <c r="P928" s="228">
        <f>O928*H928</f>
        <v>0</v>
      </c>
      <c r="Q928" s="228">
        <v>3.0000000000000001E-05</v>
      </c>
      <c r="R928" s="228">
        <f>Q928*H928</f>
        <v>0.013433550000000001</v>
      </c>
      <c r="S928" s="228">
        <v>0</v>
      </c>
      <c r="T928" s="229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230" t="s">
        <v>235</v>
      </c>
      <c r="AT928" s="230" t="s">
        <v>149</v>
      </c>
      <c r="AU928" s="230" t="s">
        <v>154</v>
      </c>
      <c r="AY928" s="16" t="s">
        <v>147</v>
      </c>
      <c r="BE928" s="231">
        <f>IF(N928="základní",J928,0)</f>
        <v>0</v>
      </c>
      <c r="BF928" s="231">
        <f>IF(N928="snížená",J928,0)</f>
        <v>0</v>
      </c>
      <c r="BG928" s="231">
        <f>IF(N928="zákl. přenesená",J928,0)</f>
        <v>0</v>
      </c>
      <c r="BH928" s="231">
        <f>IF(N928="sníž. přenesená",J928,0)</f>
        <v>0</v>
      </c>
      <c r="BI928" s="231">
        <f>IF(N928="nulová",J928,0)</f>
        <v>0</v>
      </c>
      <c r="BJ928" s="16" t="s">
        <v>154</v>
      </c>
      <c r="BK928" s="231">
        <f>ROUND(I928*H928,2)</f>
        <v>0</v>
      </c>
      <c r="BL928" s="16" t="s">
        <v>235</v>
      </c>
      <c r="BM928" s="230" t="s">
        <v>1689</v>
      </c>
    </row>
    <row r="929" s="2" customFormat="1" ht="16.5" customHeight="1">
      <c r="A929" s="37"/>
      <c r="B929" s="38"/>
      <c r="C929" s="218" t="s">
        <v>1690</v>
      </c>
      <c r="D929" s="218" t="s">
        <v>149</v>
      </c>
      <c r="E929" s="219" t="s">
        <v>1691</v>
      </c>
      <c r="F929" s="220" t="s">
        <v>1692</v>
      </c>
      <c r="G929" s="221" t="s">
        <v>330</v>
      </c>
      <c r="H929" s="222">
        <v>126</v>
      </c>
      <c r="I929" s="223"/>
      <c r="J929" s="224">
        <f>ROUND(I929*H929,2)</f>
        <v>0</v>
      </c>
      <c r="K929" s="225"/>
      <c r="L929" s="43"/>
      <c r="M929" s="226" t="s">
        <v>1</v>
      </c>
      <c r="N929" s="227" t="s">
        <v>42</v>
      </c>
      <c r="O929" s="90"/>
      <c r="P929" s="228">
        <f>O929*H929</f>
        <v>0</v>
      </c>
      <c r="Q929" s="228">
        <v>0.00021000000000000001</v>
      </c>
      <c r="R929" s="228">
        <f>Q929*H929</f>
        <v>0.026460000000000001</v>
      </c>
      <c r="S929" s="228">
        <v>0</v>
      </c>
      <c r="T929" s="229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230" t="s">
        <v>235</v>
      </c>
      <c r="AT929" s="230" t="s">
        <v>149</v>
      </c>
      <c r="AU929" s="230" t="s">
        <v>154</v>
      </c>
      <c r="AY929" s="16" t="s">
        <v>147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6" t="s">
        <v>154</v>
      </c>
      <c r="BK929" s="231">
        <f>ROUND(I929*H929,2)</f>
        <v>0</v>
      </c>
      <c r="BL929" s="16" t="s">
        <v>235</v>
      </c>
      <c r="BM929" s="230" t="s">
        <v>1693</v>
      </c>
    </row>
    <row r="930" s="13" customFormat="1">
      <c r="A930" s="13"/>
      <c r="B930" s="232"/>
      <c r="C930" s="233"/>
      <c r="D930" s="234" t="s">
        <v>156</v>
      </c>
      <c r="E930" s="235" t="s">
        <v>1</v>
      </c>
      <c r="F930" s="236" t="s">
        <v>1694</v>
      </c>
      <c r="G930" s="233"/>
      <c r="H930" s="237">
        <v>126</v>
      </c>
      <c r="I930" s="238"/>
      <c r="J930" s="233"/>
      <c r="K930" s="233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156</v>
      </c>
      <c r="AU930" s="243" t="s">
        <v>154</v>
      </c>
      <c r="AV930" s="13" t="s">
        <v>154</v>
      </c>
      <c r="AW930" s="13" t="s">
        <v>31</v>
      </c>
      <c r="AX930" s="13" t="s">
        <v>76</v>
      </c>
      <c r="AY930" s="243" t="s">
        <v>147</v>
      </c>
    </row>
    <row r="931" s="2" customFormat="1" ht="16.5" customHeight="1">
      <c r="A931" s="37"/>
      <c r="B931" s="38"/>
      <c r="C931" s="218" t="s">
        <v>1695</v>
      </c>
      <c r="D931" s="218" t="s">
        <v>149</v>
      </c>
      <c r="E931" s="219" t="s">
        <v>1696</v>
      </c>
      <c r="F931" s="220" t="s">
        <v>1697</v>
      </c>
      <c r="G931" s="221" t="s">
        <v>330</v>
      </c>
      <c r="H931" s="222">
        <v>6</v>
      </c>
      <c r="I931" s="223"/>
      <c r="J931" s="224">
        <f>ROUND(I931*H931,2)</f>
        <v>0</v>
      </c>
      <c r="K931" s="225"/>
      <c r="L931" s="43"/>
      <c r="M931" s="226" t="s">
        <v>1</v>
      </c>
      <c r="N931" s="227" t="s">
        <v>42</v>
      </c>
      <c r="O931" s="90"/>
      <c r="P931" s="228">
        <f>O931*H931</f>
        <v>0</v>
      </c>
      <c r="Q931" s="228">
        <v>0.00020000000000000001</v>
      </c>
      <c r="R931" s="228">
        <f>Q931*H931</f>
        <v>0.0012000000000000001</v>
      </c>
      <c r="S931" s="228">
        <v>0</v>
      </c>
      <c r="T931" s="229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230" t="s">
        <v>235</v>
      </c>
      <c r="AT931" s="230" t="s">
        <v>149</v>
      </c>
      <c r="AU931" s="230" t="s">
        <v>154</v>
      </c>
      <c r="AY931" s="16" t="s">
        <v>147</v>
      </c>
      <c r="BE931" s="231">
        <f>IF(N931="základní",J931,0)</f>
        <v>0</v>
      </c>
      <c r="BF931" s="231">
        <f>IF(N931="snížená",J931,0)</f>
        <v>0</v>
      </c>
      <c r="BG931" s="231">
        <f>IF(N931="zákl. přenesená",J931,0)</f>
        <v>0</v>
      </c>
      <c r="BH931" s="231">
        <f>IF(N931="sníž. přenesená",J931,0)</f>
        <v>0</v>
      </c>
      <c r="BI931" s="231">
        <f>IF(N931="nulová",J931,0)</f>
        <v>0</v>
      </c>
      <c r="BJ931" s="16" t="s">
        <v>154</v>
      </c>
      <c r="BK931" s="231">
        <f>ROUND(I931*H931,2)</f>
        <v>0</v>
      </c>
      <c r="BL931" s="16" t="s">
        <v>235</v>
      </c>
      <c r="BM931" s="230" t="s">
        <v>1698</v>
      </c>
    </row>
    <row r="932" s="2" customFormat="1" ht="16.5" customHeight="1">
      <c r="A932" s="37"/>
      <c r="B932" s="38"/>
      <c r="C932" s="218" t="s">
        <v>1699</v>
      </c>
      <c r="D932" s="218" t="s">
        <v>149</v>
      </c>
      <c r="E932" s="219" t="s">
        <v>1700</v>
      </c>
      <c r="F932" s="220" t="s">
        <v>1701</v>
      </c>
      <c r="G932" s="221" t="s">
        <v>215</v>
      </c>
      <c r="H932" s="222">
        <v>447.78500000000002</v>
      </c>
      <c r="I932" s="223"/>
      <c r="J932" s="224">
        <f>ROUND(I932*H932,2)</f>
        <v>0</v>
      </c>
      <c r="K932" s="225"/>
      <c r="L932" s="43"/>
      <c r="M932" s="226" t="s">
        <v>1</v>
      </c>
      <c r="N932" s="227" t="s">
        <v>42</v>
      </c>
      <c r="O932" s="90"/>
      <c r="P932" s="228">
        <f>O932*H932</f>
        <v>0</v>
      </c>
      <c r="Q932" s="228">
        <v>0.00142</v>
      </c>
      <c r="R932" s="228">
        <f>Q932*H932</f>
        <v>0.63585470000000011</v>
      </c>
      <c r="S932" s="228">
        <v>0</v>
      </c>
      <c r="T932" s="229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230" t="s">
        <v>235</v>
      </c>
      <c r="AT932" s="230" t="s">
        <v>149</v>
      </c>
      <c r="AU932" s="230" t="s">
        <v>154</v>
      </c>
      <c r="AY932" s="16" t="s">
        <v>147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6" t="s">
        <v>154</v>
      </c>
      <c r="BK932" s="231">
        <f>ROUND(I932*H932,2)</f>
        <v>0</v>
      </c>
      <c r="BL932" s="16" t="s">
        <v>235</v>
      </c>
      <c r="BM932" s="230" t="s">
        <v>1702</v>
      </c>
    </row>
    <row r="933" s="13" customFormat="1">
      <c r="A933" s="13"/>
      <c r="B933" s="232"/>
      <c r="C933" s="233"/>
      <c r="D933" s="234" t="s">
        <v>156</v>
      </c>
      <c r="E933" s="235" t="s">
        <v>1</v>
      </c>
      <c r="F933" s="236" t="s">
        <v>1670</v>
      </c>
      <c r="G933" s="233"/>
      <c r="H933" s="237">
        <v>436.39499999999998</v>
      </c>
      <c r="I933" s="238"/>
      <c r="J933" s="233"/>
      <c r="K933" s="233"/>
      <c r="L933" s="239"/>
      <c r="M933" s="240"/>
      <c r="N933" s="241"/>
      <c r="O933" s="241"/>
      <c r="P933" s="241"/>
      <c r="Q933" s="241"/>
      <c r="R933" s="241"/>
      <c r="S933" s="241"/>
      <c r="T933" s="24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3" t="s">
        <v>156</v>
      </c>
      <c r="AU933" s="243" t="s">
        <v>154</v>
      </c>
      <c r="AV933" s="13" t="s">
        <v>154</v>
      </c>
      <c r="AW933" s="13" t="s">
        <v>31</v>
      </c>
      <c r="AX933" s="13" t="s">
        <v>76</v>
      </c>
      <c r="AY933" s="243" t="s">
        <v>147</v>
      </c>
    </row>
    <row r="934" s="13" customFormat="1">
      <c r="A934" s="13"/>
      <c r="B934" s="232"/>
      <c r="C934" s="233"/>
      <c r="D934" s="234" t="s">
        <v>156</v>
      </c>
      <c r="E934" s="235" t="s">
        <v>1</v>
      </c>
      <c r="F934" s="236" t="s">
        <v>1671</v>
      </c>
      <c r="G934" s="233"/>
      <c r="H934" s="237">
        <v>11.390000000000001</v>
      </c>
      <c r="I934" s="238"/>
      <c r="J934" s="233"/>
      <c r="K934" s="233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156</v>
      </c>
      <c r="AU934" s="243" t="s">
        <v>154</v>
      </c>
      <c r="AV934" s="13" t="s">
        <v>154</v>
      </c>
      <c r="AW934" s="13" t="s">
        <v>31</v>
      </c>
      <c r="AX934" s="13" t="s">
        <v>76</v>
      </c>
      <c r="AY934" s="243" t="s">
        <v>147</v>
      </c>
    </row>
    <row r="935" s="2" customFormat="1" ht="24.15" customHeight="1">
      <c r="A935" s="37"/>
      <c r="B935" s="38"/>
      <c r="C935" s="218" t="s">
        <v>1703</v>
      </c>
      <c r="D935" s="218" t="s">
        <v>149</v>
      </c>
      <c r="E935" s="219" t="s">
        <v>1704</v>
      </c>
      <c r="F935" s="220" t="s">
        <v>1705</v>
      </c>
      <c r="G935" s="221" t="s">
        <v>178</v>
      </c>
      <c r="H935" s="222">
        <v>12.972</v>
      </c>
      <c r="I935" s="223"/>
      <c r="J935" s="224">
        <f>ROUND(I935*H935,2)</f>
        <v>0</v>
      </c>
      <c r="K935" s="225"/>
      <c r="L935" s="43"/>
      <c r="M935" s="226" t="s">
        <v>1</v>
      </c>
      <c r="N935" s="227" t="s">
        <v>42</v>
      </c>
      <c r="O935" s="90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230" t="s">
        <v>235</v>
      </c>
      <c r="AT935" s="230" t="s">
        <v>149</v>
      </c>
      <c r="AU935" s="230" t="s">
        <v>154</v>
      </c>
      <c r="AY935" s="16" t="s">
        <v>147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6" t="s">
        <v>154</v>
      </c>
      <c r="BK935" s="231">
        <f>ROUND(I935*H935,2)</f>
        <v>0</v>
      </c>
      <c r="BL935" s="16" t="s">
        <v>235</v>
      </c>
      <c r="BM935" s="230" t="s">
        <v>1706</v>
      </c>
    </row>
    <row r="936" s="12" customFormat="1" ht="22.8" customHeight="1">
      <c r="A936" s="12"/>
      <c r="B936" s="202"/>
      <c r="C936" s="203"/>
      <c r="D936" s="204" t="s">
        <v>75</v>
      </c>
      <c r="E936" s="216" t="s">
        <v>1707</v>
      </c>
      <c r="F936" s="216" t="s">
        <v>1708</v>
      </c>
      <c r="G936" s="203"/>
      <c r="H936" s="203"/>
      <c r="I936" s="206"/>
      <c r="J936" s="217">
        <f>BK936</f>
        <v>0</v>
      </c>
      <c r="K936" s="203"/>
      <c r="L936" s="208"/>
      <c r="M936" s="209"/>
      <c r="N936" s="210"/>
      <c r="O936" s="210"/>
      <c r="P936" s="211">
        <f>SUM(P937:P951)</f>
        <v>0</v>
      </c>
      <c r="Q936" s="210"/>
      <c r="R936" s="211">
        <f>SUM(R937:R951)</f>
        <v>0.31149679999999996</v>
      </c>
      <c r="S936" s="210"/>
      <c r="T936" s="212">
        <f>SUM(T937:T951)</f>
        <v>0</v>
      </c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R936" s="213" t="s">
        <v>154</v>
      </c>
      <c r="AT936" s="214" t="s">
        <v>75</v>
      </c>
      <c r="AU936" s="214" t="s">
        <v>84</v>
      </c>
      <c r="AY936" s="213" t="s">
        <v>147</v>
      </c>
      <c r="BK936" s="215">
        <f>SUM(BK937:BK951)</f>
        <v>0</v>
      </c>
    </row>
    <row r="937" s="2" customFormat="1" ht="24.15" customHeight="1">
      <c r="A937" s="37"/>
      <c r="B937" s="38"/>
      <c r="C937" s="218" t="s">
        <v>1709</v>
      </c>
      <c r="D937" s="218" t="s">
        <v>149</v>
      </c>
      <c r="E937" s="219" t="s">
        <v>1710</v>
      </c>
      <c r="F937" s="220" t="s">
        <v>1711</v>
      </c>
      <c r="G937" s="221" t="s">
        <v>152</v>
      </c>
      <c r="H937" s="222">
        <v>16</v>
      </c>
      <c r="I937" s="223"/>
      <c r="J937" s="224">
        <f>ROUND(I937*H937,2)</f>
        <v>0</v>
      </c>
      <c r="K937" s="225"/>
      <c r="L937" s="43"/>
      <c r="M937" s="226" t="s">
        <v>1</v>
      </c>
      <c r="N937" s="227" t="s">
        <v>42</v>
      </c>
      <c r="O937" s="90"/>
      <c r="P937" s="228">
        <f>O937*H937</f>
        <v>0</v>
      </c>
      <c r="Q937" s="228">
        <v>3.0000000000000001E-05</v>
      </c>
      <c r="R937" s="228">
        <f>Q937*H937</f>
        <v>0.00048000000000000001</v>
      </c>
      <c r="S937" s="228">
        <v>0</v>
      </c>
      <c r="T937" s="229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230" t="s">
        <v>235</v>
      </c>
      <c r="AT937" s="230" t="s">
        <v>149</v>
      </c>
      <c r="AU937" s="230" t="s">
        <v>154</v>
      </c>
      <c r="AY937" s="16" t="s">
        <v>147</v>
      </c>
      <c r="BE937" s="231">
        <f>IF(N937="základní",J937,0)</f>
        <v>0</v>
      </c>
      <c r="BF937" s="231">
        <f>IF(N937="snížená",J937,0)</f>
        <v>0</v>
      </c>
      <c r="BG937" s="231">
        <f>IF(N937="zákl. přenesená",J937,0)</f>
        <v>0</v>
      </c>
      <c r="BH937" s="231">
        <f>IF(N937="sníž. přenesená",J937,0)</f>
        <v>0</v>
      </c>
      <c r="BI937" s="231">
        <f>IF(N937="nulová",J937,0)</f>
        <v>0</v>
      </c>
      <c r="BJ937" s="16" t="s">
        <v>154</v>
      </c>
      <c r="BK937" s="231">
        <f>ROUND(I937*H937,2)</f>
        <v>0</v>
      </c>
      <c r="BL937" s="16" t="s">
        <v>235</v>
      </c>
      <c r="BM937" s="230" t="s">
        <v>1712</v>
      </c>
    </row>
    <row r="938" s="13" customFormat="1">
      <c r="A938" s="13"/>
      <c r="B938" s="232"/>
      <c r="C938" s="233"/>
      <c r="D938" s="234" t="s">
        <v>156</v>
      </c>
      <c r="E938" s="235" t="s">
        <v>1</v>
      </c>
      <c r="F938" s="236" t="s">
        <v>1713</v>
      </c>
      <c r="G938" s="233"/>
      <c r="H938" s="237">
        <v>16</v>
      </c>
      <c r="I938" s="238"/>
      <c r="J938" s="233"/>
      <c r="K938" s="233"/>
      <c r="L938" s="239"/>
      <c r="M938" s="240"/>
      <c r="N938" s="241"/>
      <c r="O938" s="241"/>
      <c r="P938" s="241"/>
      <c r="Q938" s="241"/>
      <c r="R938" s="241"/>
      <c r="S938" s="241"/>
      <c r="T938" s="24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3" t="s">
        <v>156</v>
      </c>
      <c r="AU938" s="243" t="s">
        <v>154</v>
      </c>
      <c r="AV938" s="13" t="s">
        <v>154</v>
      </c>
      <c r="AW938" s="13" t="s">
        <v>31</v>
      </c>
      <c r="AX938" s="13" t="s">
        <v>76</v>
      </c>
      <c r="AY938" s="243" t="s">
        <v>147</v>
      </c>
    </row>
    <row r="939" s="2" customFormat="1" ht="37.8" customHeight="1">
      <c r="A939" s="37"/>
      <c r="B939" s="38"/>
      <c r="C939" s="218" t="s">
        <v>1714</v>
      </c>
      <c r="D939" s="218" t="s">
        <v>149</v>
      </c>
      <c r="E939" s="219" t="s">
        <v>1715</v>
      </c>
      <c r="F939" s="220" t="s">
        <v>1716</v>
      </c>
      <c r="G939" s="221" t="s">
        <v>152</v>
      </c>
      <c r="H939" s="222">
        <v>16</v>
      </c>
      <c r="I939" s="223"/>
      <c r="J939" s="224">
        <f>ROUND(I939*H939,2)</f>
        <v>0</v>
      </c>
      <c r="K939" s="225"/>
      <c r="L939" s="43"/>
      <c r="M939" s="226" t="s">
        <v>1</v>
      </c>
      <c r="N939" s="227" t="s">
        <v>42</v>
      </c>
      <c r="O939" s="90"/>
      <c r="P939" s="228">
        <f>O939*H939</f>
        <v>0</v>
      </c>
      <c r="Q939" s="228">
        <v>0.014999999999999999</v>
      </c>
      <c r="R939" s="228">
        <f>Q939*H939</f>
        <v>0.23999999999999999</v>
      </c>
      <c r="S939" s="228">
        <v>0</v>
      </c>
      <c r="T939" s="229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230" t="s">
        <v>235</v>
      </c>
      <c r="AT939" s="230" t="s">
        <v>149</v>
      </c>
      <c r="AU939" s="230" t="s">
        <v>154</v>
      </c>
      <c r="AY939" s="16" t="s">
        <v>147</v>
      </c>
      <c r="BE939" s="231">
        <f>IF(N939="základní",J939,0)</f>
        <v>0</v>
      </c>
      <c r="BF939" s="231">
        <f>IF(N939="snížená",J939,0)</f>
        <v>0</v>
      </c>
      <c r="BG939" s="231">
        <f>IF(N939="zákl. přenesená",J939,0)</f>
        <v>0</v>
      </c>
      <c r="BH939" s="231">
        <f>IF(N939="sníž. přenesená",J939,0)</f>
        <v>0</v>
      </c>
      <c r="BI939" s="231">
        <f>IF(N939="nulová",J939,0)</f>
        <v>0</v>
      </c>
      <c r="BJ939" s="16" t="s">
        <v>154</v>
      </c>
      <c r="BK939" s="231">
        <f>ROUND(I939*H939,2)</f>
        <v>0</v>
      </c>
      <c r="BL939" s="16" t="s">
        <v>235</v>
      </c>
      <c r="BM939" s="230" t="s">
        <v>1717</v>
      </c>
    </row>
    <row r="940" s="2" customFormat="1" ht="16.5" customHeight="1">
      <c r="A940" s="37"/>
      <c r="B940" s="38"/>
      <c r="C940" s="218" t="s">
        <v>1718</v>
      </c>
      <c r="D940" s="218" t="s">
        <v>149</v>
      </c>
      <c r="E940" s="219" t="s">
        <v>1719</v>
      </c>
      <c r="F940" s="220" t="s">
        <v>1720</v>
      </c>
      <c r="G940" s="221" t="s">
        <v>152</v>
      </c>
      <c r="H940" s="222">
        <v>16</v>
      </c>
      <c r="I940" s="223"/>
      <c r="J940" s="224">
        <f>ROUND(I940*H940,2)</f>
        <v>0</v>
      </c>
      <c r="K940" s="225"/>
      <c r="L940" s="43"/>
      <c r="M940" s="226" t="s">
        <v>1</v>
      </c>
      <c r="N940" s="227" t="s">
        <v>42</v>
      </c>
      <c r="O940" s="90"/>
      <c r="P940" s="228">
        <f>O940*H940</f>
        <v>0</v>
      </c>
      <c r="Q940" s="228">
        <v>0.00029999999999999997</v>
      </c>
      <c r="R940" s="228">
        <f>Q940*H940</f>
        <v>0.0047999999999999996</v>
      </c>
      <c r="S940" s="228">
        <v>0</v>
      </c>
      <c r="T940" s="229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230" t="s">
        <v>235</v>
      </c>
      <c r="AT940" s="230" t="s">
        <v>149</v>
      </c>
      <c r="AU940" s="230" t="s">
        <v>154</v>
      </c>
      <c r="AY940" s="16" t="s">
        <v>147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6" t="s">
        <v>154</v>
      </c>
      <c r="BK940" s="231">
        <f>ROUND(I940*H940,2)</f>
        <v>0</v>
      </c>
      <c r="BL940" s="16" t="s">
        <v>235</v>
      </c>
      <c r="BM940" s="230" t="s">
        <v>1721</v>
      </c>
    </row>
    <row r="941" s="2" customFormat="1" ht="16.5" customHeight="1">
      <c r="A941" s="37"/>
      <c r="B941" s="38"/>
      <c r="C941" s="244" t="s">
        <v>1722</v>
      </c>
      <c r="D941" s="244" t="s">
        <v>195</v>
      </c>
      <c r="E941" s="245" t="s">
        <v>1723</v>
      </c>
      <c r="F941" s="246" t="s">
        <v>1724</v>
      </c>
      <c r="G941" s="247" t="s">
        <v>152</v>
      </c>
      <c r="H941" s="248">
        <v>17.600000000000001</v>
      </c>
      <c r="I941" s="249"/>
      <c r="J941" s="250">
        <f>ROUND(I941*H941,2)</f>
        <v>0</v>
      </c>
      <c r="K941" s="251"/>
      <c r="L941" s="252"/>
      <c r="M941" s="253" t="s">
        <v>1</v>
      </c>
      <c r="N941" s="254" t="s">
        <v>42</v>
      </c>
      <c r="O941" s="90"/>
      <c r="P941" s="228">
        <f>O941*H941</f>
        <v>0</v>
      </c>
      <c r="Q941" s="228">
        <v>0.0032000000000000002</v>
      </c>
      <c r="R941" s="228">
        <f>Q941*H941</f>
        <v>0.056320000000000009</v>
      </c>
      <c r="S941" s="228">
        <v>0</v>
      </c>
      <c r="T941" s="229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230" t="s">
        <v>323</v>
      </c>
      <c r="AT941" s="230" t="s">
        <v>195</v>
      </c>
      <c r="AU941" s="230" t="s">
        <v>154</v>
      </c>
      <c r="AY941" s="16" t="s">
        <v>147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6" t="s">
        <v>154</v>
      </c>
      <c r="BK941" s="231">
        <f>ROUND(I941*H941,2)</f>
        <v>0</v>
      </c>
      <c r="BL941" s="16" t="s">
        <v>235</v>
      </c>
      <c r="BM941" s="230" t="s">
        <v>1725</v>
      </c>
    </row>
    <row r="942" s="13" customFormat="1">
      <c r="A942" s="13"/>
      <c r="B942" s="232"/>
      <c r="C942" s="233"/>
      <c r="D942" s="234" t="s">
        <v>156</v>
      </c>
      <c r="E942" s="235" t="s">
        <v>1</v>
      </c>
      <c r="F942" s="236" t="s">
        <v>235</v>
      </c>
      <c r="G942" s="233"/>
      <c r="H942" s="237">
        <v>16</v>
      </c>
      <c r="I942" s="238"/>
      <c r="J942" s="233"/>
      <c r="K942" s="233"/>
      <c r="L942" s="239"/>
      <c r="M942" s="240"/>
      <c r="N942" s="241"/>
      <c r="O942" s="241"/>
      <c r="P942" s="241"/>
      <c r="Q942" s="241"/>
      <c r="R942" s="241"/>
      <c r="S942" s="241"/>
      <c r="T942" s="242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3" t="s">
        <v>156</v>
      </c>
      <c r="AU942" s="243" t="s">
        <v>154</v>
      </c>
      <c r="AV942" s="13" t="s">
        <v>154</v>
      </c>
      <c r="AW942" s="13" t="s">
        <v>31</v>
      </c>
      <c r="AX942" s="13" t="s">
        <v>84</v>
      </c>
      <c r="AY942" s="243" t="s">
        <v>147</v>
      </c>
    </row>
    <row r="943" s="13" customFormat="1">
      <c r="A943" s="13"/>
      <c r="B943" s="232"/>
      <c r="C943" s="233"/>
      <c r="D943" s="234" t="s">
        <v>156</v>
      </c>
      <c r="E943" s="233"/>
      <c r="F943" s="236" t="s">
        <v>1726</v>
      </c>
      <c r="G943" s="233"/>
      <c r="H943" s="237">
        <v>17.600000000000001</v>
      </c>
      <c r="I943" s="238"/>
      <c r="J943" s="233"/>
      <c r="K943" s="233"/>
      <c r="L943" s="239"/>
      <c r="M943" s="240"/>
      <c r="N943" s="241"/>
      <c r="O943" s="241"/>
      <c r="P943" s="241"/>
      <c r="Q943" s="241"/>
      <c r="R943" s="241"/>
      <c r="S943" s="241"/>
      <c r="T943" s="24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3" t="s">
        <v>156</v>
      </c>
      <c r="AU943" s="243" t="s">
        <v>154</v>
      </c>
      <c r="AV943" s="13" t="s">
        <v>154</v>
      </c>
      <c r="AW943" s="13" t="s">
        <v>4</v>
      </c>
      <c r="AX943" s="13" t="s">
        <v>84</v>
      </c>
      <c r="AY943" s="243" t="s">
        <v>147</v>
      </c>
    </row>
    <row r="944" s="2" customFormat="1" ht="24.15" customHeight="1">
      <c r="A944" s="37"/>
      <c r="B944" s="38"/>
      <c r="C944" s="218" t="s">
        <v>1727</v>
      </c>
      <c r="D944" s="218" t="s">
        <v>149</v>
      </c>
      <c r="E944" s="219" t="s">
        <v>1728</v>
      </c>
      <c r="F944" s="220" t="s">
        <v>1729</v>
      </c>
      <c r="G944" s="221" t="s">
        <v>215</v>
      </c>
      <c r="H944" s="222">
        <v>10.4</v>
      </c>
      <c r="I944" s="223"/>
      <c r="J944" s="224">
        <f>ROUND(I944*H944,2)</f>
        <v>0</v>
      </c>
      <c r="K944" s="225"/>
      <c r="L944" s="43"/>
      <c r="M944" s="226" t="s">
        <v>1</v>
      </c>
      <c r="N944" s="227" t="s">
        <v>42</v>
      </c>
      <c r="O944" s="90"/>
      <c r="P944" s="228">
        <f>O944*H944</f>
        <v>0</v>
      </c>
      <c r="Q944" s="228">
        <v>2.0000000000000002E-05</v>
      </c>
      <c r="R944" s="228">
        <f>Q944*H944</f>
        <v>0.00020800000000000001</v>
      </c>
      <c r="S944" s="228">
        <v>0</v>
      </c>
      <c r="T944" s="229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230" t="s">
        <v>235</v>
      </c>
      <c r="AT944" s="230" t="s">
        <v>149</v>
      </c>
      <c r="AU944" s="230" t="s">
        <v>154</v>
      </c>
      <c r="AY944" s="16" t="s">
        <v>147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6" t="s">
        <v>154</v>
      </c>
      <c r="BK944" s="231">
        <f>ROUND(I944*H944,2)</f>
        <v>0</v>
      </c>
      <c r="BL944" s="16" t="s">
        <v>235</v>
      </c>
      <c r="BM944" s="230" t="s">
        <v>1730</v>
      </c>
    </row>
    <row r="945" s="13" customFormat="1">
      <c r="A945" s="13"/>
      <c r="B945" s="232"/>
      <c r="C945" s="233"/>
      <c r="D945" s="234" t="s">
        <v>156</v>
      </c>
      <c r="E945" s="235" t="s">
        <v>1</v>
      </c>
      <c r="F945" s="236" t="s">
        <v>1731</v>
      </c>
      <c r="G945" s="233"/>
      <c r="H945" s="237">
        <v>10.4</v>
      </c>
      <c r="I945" s="238"/>
      <c r="J945" s="233"/>
      <c r="K945" s="233"/>
      <c r="L945" s="239"/>
      <c r="M945" s="240"/>
      <c r="N945" s="241"/>
      <c r="O945" s="241"/>
      <c r="P945" s="241"/>
      <c r="Q945" s="241"/>
      <c r="R945" s="241"/>
      <c r="S945" s="241"/>
      <c r="T945" s="242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3" t="s">
        <v>156</v>
      </c>
      <c r="AU945" s="243" t="s">
        <v>154</v>
      </c>
      <c r="AV945" s="13" t="s">
        <v>154</v>
      </c>
      <c r="AW945" s="13" t="s">
        <v>31</v>
      </c>
      <c r="AX945" s="13" t="s">
        <v>76</v>
      </c>
      <c r="AY945" s="243" t="s">
        <v>147</v>
      </c>
    </row>
    <row r="946" s="2" customFormat="1" ht="16.5" customHeight="1">
      <c r="A946" s="37"/>
      <c r="B946" s="38"/>
      <c r="C946" s="218" t="s">
        <v>1732</v>
      </c>
      <c r="D946" s="218" t="s">
        <v>149</v>
      </c>
      <c r="E946" s="219" t="s">
        <v>1733</v>
      </c>
      <c r="F946" s="220" t="s">
        <v>1734</v>
      </c>
      <c r="G946" s="221" t="s">
        <v>215</v>
      </c>
      <c r="H946" s="222">
        <v>26.399999999999999</v>
      </c>
      <c r="I946" s="223"/>
      <c r="J946" s="224">
        <f>ROUND(I946*H946,2)</f>
        <v>0</v>
      </c>
      <c r="K946" s="225"/>
      <c r="L946" s="43"/>
      <c r="M946" s="226" t="s">
        <v>1</v>
      </c>
      <c r="N946" s="227" t="s">
        <v>42</v>
      </c>
      <c r="O946" s="90"/>
      <c r="P946" s="228">
        <f>O946*H946</f>
        <v>0</v>
      </c>
      <c r="Q946" s="228">
        <v>1.0000000000000001E-05</v>
      </c>
      <c r="R946" s="228">
        <f>Q946*H946</f>
        <v>0.00026400000000000002</v>
      </c>
      <c r="S946" s="228">
        <v>0</v>
      </c>
      <c r="T946" s="229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230" t="s">
        <v>235</v>
      </c>
      <c r="AT946" s="230" t="s">
        <v>149</v>
      </c>
      <c r="AU946" s="230" t="s">
        <v>154</v>
      </c>
      <c r="AY946" s="16" t="s">
        <v>147</v>
      </c>
      <c r="BE946" s="231">
        <f>IF(N946="základní",J946,0)</f>
        <v>0</v>
      </c>
      <c r="BF946" s="231">
        <f>IF(N946="snížená",J946,0)</f>
        <v>0</v>
      </c>
      <c r="BG946" s="231">
        <f>IF(N946="zákl. přenesená",J946,0)</f>
        <v>0</v>
      </c>
      <c r="BH946" s="231">
        <f>IF(N946="sníž. přenesená",J946,0)</f>
        <v>0</v>
      </c>
      <c r="BI946" s="231">
        <f>IF(N946="nulová",J946,0)</f>
        <v>0</v>
      </c>
      <c r="BJ946" s="16" t="s">
        <v>154</v>
      </c>
      <c r="BK946" s="231">
        <f>ROUND(I946*H946,2)</f>
        <v>0</v>
      </c>
      <c r="BL946" s="16" t="s">
        <v>235</v>
      </c>
      <c r="BM946" s="230" t="s">
        <v>1735</v>
      </c>
    </row>
    <row r="947" s="13" customFormat="1">
      <c r="A947" s="13"/>
      <c r="B947" s="232"/>
      <c r="C947" s="233"/>
      <c r="D947" s="234" t="s">
        <v>156</v>
      </c>
      <c r="E947" s="235" t="s">
        <v>1</v>
      </c>
      <c r="F947" s="236" t="s">
        <v>1736</v>
      </c>
      <c r="G947" s="233"/>
      <c r="H947" s="237">
        <v>26.399999999999999</v>
      </c>
      <c r="I947" s="238"/>
      <c r="J947" s="233"/>
      <c r="K947" s="233"/>
      <c r="L947" s="239"/>
      <c r="M947" s="240"/>
      <c r="N947" s="241"/>
      <c r="O947" s="241"/>
      <c r="P947" s="241"/>
      <c r="Q947" s="241"/>
      <c r="R947" s="241"/>
      <c r="S947" s="241"/>
      <c r="T947" s="242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3" t="s">
        <v>156</v>
      </c>
      <c r="AU947" s="243" t="s">
        <v>154</v>
      </c>
      <c r="AV947" s="13" t="s">
        <v>154</v>
      </c>
      <c r="AW947" s="13" t="s">
        <v>31</v>
      </c>
      <c r="AX947" s="13" t="s">
        <v>76</v>
      </c>
      <c r="AY947" s="243" t="s">
        <v>147</v>
      </c>
    </row>
    <row r="948" s="2" customFormat="1" ht="16.5" customHeight="1">
      <c r="A948" s="37"/>
      <c r="B948" s="38"/>
      <c r="C948" s="244" t="s">
        <v>1737</v>
      </c>
      <c r="D948" s="244" t="s">
        <v>195</v>
      </c>
      <c r="E948" s="245" t="s">
        <v>1738</v>
      </c>
      <c r="F948" s="246" t="s">
        <v>1739</v>
      </c>
      <c r="G948" s="247" t="s">
        <v>215</v>
      </c>
      <c r="H948" s="248">
        <v>26.928000000000001</v>
      </c>
      <c r="I948" s="249"/>
      <c r="J948" s="250">
        <f>ROUND(I948*H948,2)</f>
        <v>0</v>
      </c>
      <c r="K948" s="251"/>
      <c r="L948" s="252"/>
      <c r="M948" s="253" t="s">
        <v>1</v>
      </c>
      <c r="N948" s="254" t="s">
        <v>42</v>
      </c>
      <c r="O948" s="90"/>
      <c r="P948" s="228">
        <f>O948*H948</f>
        <v>0</v>
      </c>
      <c r="Q948" s="228">
        <v>0.00035</v>
      </c>
      <c r="R948" s="228">
        <f>Q948*H948</f>
        <v>0.0094248000000000005</v>
      </c>
      <c r="S948" s="228">
        <v>0</v>
      </c>
      <c r="T948" s="229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230" t="s">
        <v>323</v>
      </c>
      <c r="AT948" s="230" t="s">
        <v>195</v>
      </c>
      <c r="AU948" s="230" t="s">
        <v>154</v>
      </c>
      <c r="AY948" s="16" t="s">
        <v>147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16" t="s">
        <v>154</v>
      </c>
      <c r="BK948" s="231">
        <f>ROUND(I948*H948,2)</f>
        <v>0</v>
      </c>
      <c r="BL948" s="16" t="s">
        <v>235</v>
      </c>
      <c r="BM948" s="230" t="s">
        <v>1740</v>
      </c>
    </row>
    <row r="949" s="13" customFormat="1">
      <c r="A949" s="13"/>
      <c r="B949" s="232"/>
      <c r="C949" s="233"/>
      <c r="D949" s="234" t="s">
        <v>156</v>
      </c>
      <c r="E949" s="235" t="s">
        <v>1</v>
      </c>
      <c r="F949" s="236" t="s">
        <v>1741</v>
      </c>
      <c r="G949" s="233"/>
      <c r="H949" s="237">
        <v>26.399999999999999</v>
      </c>
      <c r="I949" s="238"/>
      <c r="J949" s="233"/>
      <c r="K949" s="233"/>
      <c r="L949" s="239"/>
      <c r="M949" s="240"/>
      <c r="N949" s="241"/>
      <c r="O949" s="241"/>
      <c r="P949" s="241"/>
      <c r="Q949" s="241"/>
      <c r="R949" s="241"/>
      <c r="S949" s="241"/>
      <c r="T949" s="242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3" t="s">
        <v>156</v>
      </c>
      <c r="AU949" s="243" t="s">
        <v>154</v>
      </c>
      <c r="AV949" s="13" t="s">
        <v>154</v>
      </c>
      <c r="AW949" s="13" t="s">
        <v>31</v>
      </c>
      <c r="AX949" s="13" t="s">
        <v>84</v>
      </c>
      <c r="AY949" s="243" t="s">
        <v>147</v>
      </c>
    </row>
    <row r="950" s="13" customFormat="1">
      <c r="A950" s="13"/>
      <c r="B950" s="232"/>
      <c r="C950" s="233"/>
      <c r="D950" s="234" t="s">
        <v>156</v>
      </c>
      <c r="E950" s="233"/>
      <c r="F950" s="236" t="s">
        <v>1742</v>
      </c>
      <c r="G950" s="233"/>
      <c r="H950" s="237">
        <v>26.928000000000001</v>
      </c>
      <c r="I950" s="238"/>
      <c r="J950" s="233"/>
      <c r="K950" s="233"/>
      <c r="L950" s="239"/>
      <c r="M950" s="240"/>
      <c r="N950" s="241"/>
      <c r="O950" s="241"/>
      <c r="P950" s="241"/>
      <c r="Q950" s="241"/>
      <c r="R950" s="241"/>
      <c r="S950" s="241"/>
      <c r="T950" s="242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3" t="s">
        <v>156</v>
      </c>
      <c r="AU950" s="243" t="s">
        <v>154</v>
      </c>
      <c r="AV950" s="13" t="s">
        <v>154</v>
      </c>
      <c r="AW950" s="13" t="s">
        <v>4</v>
      </c>
      <c r="AX950" s="13" t="s">
        <v>84</v>
      </c>
      <c r="AY950" s="243" t="s">
        <v>147</v>
      </c>
    </row>
    <row r="951" s="2" customFormat="1" ht="24.15" customHeight="1">
      <c r="A951" s="37"/>
      <c r="B951" s="38"/>
      <c r="C951" s="218" t="s">
        <v>1743</v>
      </c>
      <c r="D951" s="218" t="s">
        <v>149</v>
      </c>
      <c r="E951" s="219" t="s">
        <v>1744</v>
      </c>
      <c r="F951" s="220" t="s">
        <v>1745</v>
      </c>
      <c r="G951" s="221" t="s">
        <v>178</v>
      </c>
      <c r="H951" s="222">
        <v>0.311</v>
      </c>
      <c r="I951" s="223"/>
      <c r="J951" s="224">
        <f>ROUND(I951*H951,2)</f>
        <v>0</v>
      </c>
      <c r="K951" s="225"/>
      <c r="L951" s="43"/>
      <c r="M951" s="226" t="s">
        <v>1</v>
      </c>
      <c r="N951" s="227" t="s">
        <v>42</v>
      </c>
      <c r="O951" s="90"/>
      <c r="P951" s="228">
        <f>O951*H951</f>
        <v>0</v>
      </c>
      <c r="Q951" s="228">
        <v>0</v>
      </c>
      <c r="R951" s="228">
        <f>Q951*H951</f>
        <v>0</v>
      </c>
      <c r="S951" s="228">
        <v>0</v>
      </c>
      <c r="T951" s="229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230" t="s">
        <v>235</v>
      </c>
      <c r="AT951" s="230" t="s">
        <v>149</v>
      </c>
      <c r="AU951" s="230" t="s">
        <v>154</v>
      </c>
      <c r="AY951" s="16" t="s">
        <v>147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6" t="s">
        <v>154</v>
      </c>
      <c r="BK951" s="231">
        <f>ROUND(I951*H951,2)</f>
        <v>0</v>
      </c>
      <c r="BL951" s="16" t="s">
        <v>235</v>
      </c>
      <c r="BM951" s="230" t="s">
        <v>1746</v>
      </c>
    </row>
    <row r="952" s="12" customFormat="1" ht="22.8" customHeight="1">
      <c r="A952" s="12"/>
      <c r="B952" s="202"/>
      <c r="C952" s="203"/>
      <c r="D952" s="204" t="s">
        <v>75</v>
      </c>
      <c r="E952" s="216" t="s">
        <v>1747</v>
      </c>
      <c r="F952" s="216" t="s">
        <v>1748</v>
      </c>
      <c r="G952" s="203"/>
      <c r="H952" s="203"/>
      <c r="I952" s="206"/>
      <c r="J952" s="217">
        <f>BK952</f>
        <v>0</v>
      </c>
      <c r="K952" s="203"/>
      <c r="L952" s="208"/>
      <c r="M952" s="209"/>
      <c r="N952" s="210"/>
      <c r="O952" s="210"/>
      <c r="P952" s="211">
        <f>SUM(P953:P966)</f>
        <v>0</v>
      </c>
      <c r="Q952" s="210"/>
      <c r="R952" s="211">
        <f>SUM(R953:R966)</f>
        <v>0.04165</v>
      </c>
      <c r="S952" s="210"/>
      <c r="T952" s="212">
        <f>SUM(T953:T966)</f>
        <v>0</v>
      </c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R952" s="213" t="s">
        <v>154</v>
      </c>
      <c r="AT952" s="214" t="s">
        <v>75</v>
      </c>
      <c r="AU952" s="214" t="s">
        <v>84</v>
      </c>
      <c r="AY952" s="213" t="s">
        <v>147</v>
      </c>
      <c r="BK952" s="215">
        <f>SUM(BK953:BK966)</f>
        <v>0</v>
      </c>
    </row>
    <row r="953" s="2" customFormat="1" ht="24.15" customHeight="1">
      <c r="A953" s="37"/>
      <c r="B953" s="38"/>
      <c r="C953" s="218" t="s">
        <v>1749</v>
      </c>
      <c r="D953" s="218" t="s">
        <v>149</v>
      </c>
      <c r="E953" s="219" t="s">
        <v>1750</v>
      </c>
      <c r="F953" s="220" t="s">
        <v>1751</v>
      </c>
      <c r="G953" s="221" t="s">
        <v>152</v>
      </c>
      <c r="H953" s="222">
        <v>30.172000000000001</v>
      </c>
      <c r="I953" s="223"/>
      <c r="J953" s="224">
        <f>ROUND(I953*H953,2)</f>
        <v>0</v>
      </c>
      <c r="K953" s="225"/>
      <c r="L953" s="43"/>
      <c r="M953" s="226" t="s">
        <v>1</v>
      </c>
      <c r="N953" s="227" t="s">
        <v>42</v>
      </c>
      <c r="O953" s="90"/>
      <c r="P953" s="228">
        <f>O953*H953</f>
        <v>0</v>
      </c>
      <c r="Q953" s="228">
        <v>0.00017000000000000001</v>
      </c>
      <c r="R953" s="228">
        <f>Q953*H953</f>
        <v>0.0051292400000000002</v>
      </c>
      <c r="S953" s="228">
        <v>0</v>
      </c>
      <c r="T953" s="229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230" t="s">
        <v>235</v>
      </c>
      <c r="AT953" s="230" t="s">
        <v>149</v>
      </c>
      <c r="AU953" s="230" t="s">
        <v>154</v>
      </c>
      <c r="AY953" s="16" t="s">
        <v>147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16" t="s">
        <v>154</v>
      </c>
      <c r="BK953" s="231">
        <f>ROUND(I953*H953,2)</f>
        <v>0</v>
      </c>
      <c r="BL953" s="16" t="s">
        <v>235</v>
      </c>
      <c r="BM953" s="230" t="s">
        <v>1752</v>
      </c>
    </row>
    <row r="954" s="14" customFormat="1">
      <c r="A954" s="14"/>
      <c r="B954" s="255"/>
      <c r="C954" s="256"/>
      <c r="D954" s="234" t="s">
        <v>156</v>
      </c>
      <c r="E954" s="257" t="s">
        <v>1</v>
      </c>
      <c r="F954" s="258" t="s">
        <v>1753</v>
      </c>
      <c r="G954" s="256"/>
      <c r="H954" s="257" t="s">
        <v>1</v>
      </c>
      <c r="I954" s="259"/>
      <c r="J954" s="256"/>
      <c r="K954" s="256"/>
      <c r="L954" s="260"/>
      <c r="M954" s="261"/>
      <c r="N954" s="262"/>
      <c r="O954" s="262"/>
      <c r="P954" s="262"/>
      <c r="Q954" s="262"/>
      <c r="R954" s="262"/>
      <c r="S954" s="262"/>
      <c r="T954" s="26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4" t="s">
        <v>156</v>
      </c>
      <c r="AU954" s="264" t="s">
        <v>154</v>
      </c>
      <c r="AV954" s="14" t="s">
        <v>84</v>
      </c>
      <c r="AW954" s="14" t="s">
        <v>31</v>
      </c>
      <c r="AX954" s="14" t="s">
        <v>76</v>
      </c>
      <c r="AY954" s="264" t="s">
        <v>147</v>
      </c>
    </row>
    <row r="955" s="13" customFormat="1">
      <c r="A955" s="13"/>
      <c r="B955" s="232"/>
      <c r="C955" s="233"/>
      <c r="D955" s="234" t="s">
        <v>156</v>
      </c>
      <c r="E955" s="235" t="s">
        <v>1</v>
      </c>
      <c r="F955" s="236" t="s">
        <v>1754</v>
      </c>
      <c r="G955" s="233"/>
      <c r="H955" s="237">
        <v>19.68</v>
      </c>
      <c r="I955" s="238"/>
      <c r="J955" s="233"/>
      <c r="K955" s="233"/>
      <c r="L955" s="239"/>
      <c r="M955" s="240"/>
      <c r="N955" s="241"/>
      <c r="O955" s="241"/>
      <c r="P955" s="241"/>
      <c r="Q955" s="241"/>
      <c r="R955" s="241"/>
      <c r="S955" s="241"/>
      <c r="T955" s="242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3" t="s">
        <v>156</v>
      </c>
      <c r="AU955" s="243" t="s">
        <v>154</v>
      </c>
      <c r="AV955" s="13" t="s">
        <v>154</v>
      </c>
      <c r="AW955" s="13" t="s">
        <v>31</v>
      </c>
      <c r="AX955" s="13" t="s">
        <v>76</v>
      </c>
      <c r="AY955" s="243" t="s">
        <v>147</v>
      </c>
    </row>
    <row r="956" s="13" customFormat="1">
      <c r="A956" s="13"/>
      <c r="B956" s="232"/>
      <c r="C956" s="233"/>
      <c r="D956" s="234" t="s">
        <v>156</v>
      </c>
      <c r="E956" s="235" t="s">
        <v>1</v>
      </c>
      <c r="F956" s="236" t="s">
        <v>1755</v>
      </c>
      <c r="G956" s="233"/>
      <c r="H956" s="237">
        <v>1.98</v>
      </c>
      <c r="I956" s="238"/>
      <c r="J956" s="233"/>
      <c r="K956" s="233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156</v>
      </c>
      <c r="AU956" s="243" t="s">
        <v>154</v>
      </c>
      <c r="AV956" s="13" t="s">
        <v>154</v>
      </c>
      <c r="AW956" s="13" t="s">
        <v>31</v>
      </c>
      <c r="AX956" s="13" t="s">
        <v>76</v>
      </c>
      <c r="AY956" s="243" t="s">
        <v>147</v>
      </c>
    </row>
    <row r="957" s="13" customFormat="1">
      <c r="A957" s="13"/>
      <c r="B957" s="232"/>
      <c r="C957" s="233"/>
      <c r="D957" s="234" t="s">
        <v>156</v>
      </c>
      <c r="E957" s="235" t="s">
        <v>1</v>
      </c>
      <c r="F957" s="236" t="s">
        <v>1756</v>
      </c>
      <c r="G957" s="233"/>
      <c r="H957" s="237">
        <v>1.53</v>
      </c>
      <c r="I957" s="238"/>
      <c r="J957" s="233"/>
      <c r="K957" s="233"/>
      <c r="L957" s="239"/>
      <c r="M957" s="240"/>
      <c r="N957" s="241"/>
      <c r="O957" s="241"/>
      <c r="P957" s="241"/>
      <c r="Q957" s="241"/>
      <c r="R957" s="241"/>
      <c r="S957" s="241"/>
      <c r="T957" s="24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3" t="s">
        <v>156</v>
      </c>
      <c r="AU957" s="243" t="s">
        <v>154</v>
      </c>
      <c r="AV957" s="13" t="s">
        <v>154</v>
      </c>
      <c r="AW957" s="13" t="s">
        <v>31</v>
      </c>
      <c r="AX957" s="13" t="s">
        <v>76</v>
      </c>
      <c r="AY957" s="243" t="s">
        <v>147</v>
      </c>
    </row>
    <row r="958" s="14" customFormat="1">
      <c r="A958" s="14"/>
      <c r="B958" s="255"/>
      <c r="C958" s="256"/>
      <c r="D958" s="234" t="s">
        <v>156</v>
      </c>
      <c r="E958" s="257" t="s">
        <v>1</v>
      </c>
      <c r="F958" s="258" t="s">
        <v>1757</v>
      </c>
      <c r="G958" s="256"/>
      <c r="H958" s="257" t="s">
        <v>1</v>
      </c>
      <c r="I958" s="259"/>
      <c r="J958" s="256"/>
      <c r="K958" s="256"/>
      <c r="L958" s="260"/>
      <c r="M958" s="261"/>
      <c r="N958" s="262"/>
      <c r="O958" s="262"/>
      <c r="P958" s="262"/>
      <c r="Q958" s="262"/>
      <c r="R958" s="262"/>
      <c r="S958" s="262"/>
      <c r="T958" s="263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4" t="s">
        <v>156</v>
      </c>
      <c r="AU958" s="264" t="s">
        <v>154</v>
      </c>
      <c r="AV958" s="14" t="s">
        <v>84</v>
      </c>
      <c r="AW958" s="14" t="s">
        <v>31</v>
      </c>
      <c r="AX958" s="14" t="s">
        <v>76</v>
      </c>
      <c r="AY958" s="264" t="s">
        <v>147</v>
      </c>
    </row>
    <row r="959" s="13" customFormat="1">
      <c r="A959" s="13"/>
      <c r="B959" s="232"/>
      <c r="C959" s="233"/>
      <c r="D959" s="234" t="s">
        <v>156</v>
      </c>
      <c r="E959" s="235" t="s">
        <v>1</v>
      </c>
      <c r="F959" s="236" t="s">
        <v>1758</v>
      </c>
      <c r="G959" s="233"/>
      <c r="H959" s="237">
        <v>0.90300000000000002</v>
      </c>
      <c r="I959" s="238"/>
      <c r="J959" s="233"/>
      <c r="K959" s="233"/>
      <c r="L959" s="239"/>
      <c r="M959" s="240"/>
      <c r="N959" s="241"/>
      <c r="O959" s="241"/>
      <c r="P959" s="241"/>
      <c r="Q959" s="241"/>
      <c r="R959" s="241"/>
      <c r="S959" s="241"/>
      <c r="T959" s="242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3" t="s">
        <v>156</v>
      </c>
      <c r="AU959" s="243" t="s">
        <v>154</v>
      </c>
      <c r="AV959" s="13" t="s">
        <v>154</v>
      </c>
      <c r="AW959" s="13" t="s">
        <v>31</v>
      </c>
      <c r="AX959" s="13" t="s">
        <v>76</v>
      </c>
      <c r="AY959" s="243" t="s">
        <v>147</v>
      </c>
    </row>
    <row r="960" s="13" customFormat="1">
      <c r="A960" s="13"/>
      <c r="B960" s="232"/>
      <c r="C960" s="233"/>
      <c r="D960" s="234" t="s">
        <v>156</v>
      </c>
      <c r="E960" s="235" t="s">
        <v>1</v>
      </c>
      <c r="F960" s="236" t="s">
        <v>1759</v>
      </c>
      <c r="G960" s="233"/>
      <c r="H960" s="237">
        <v>5.1680000000000001</v>
      </c>
      <c r="I960" s="238"/>
      <c r="J960" s="233"/>
      <c r="K960" s="233"/>
      <c r="L960" s="239"/>
      <c r="M960" s="240"/>
      <c r="N960" s="241"/>
      <c r="O960" s="241"/>
      <c r="P960" s="241"/>
      <c r="Q960" s="241"/>
      <c r="R960" s="241"/>
      <c r="S960" s="241"/>
      <c r="T960" s="24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3" t="s">
        <v>156</v>
      </c>
      <c r="AU960" s="243" t="s">
        <v>154</v>
      </c>
      <c r="AV960" s="13" t="s">
        <v>154</v>
      </c>
      <c r="AW960" s="13" t="s">
        <v>31</v>
      </c>
      <c r="AX960" s="13" t="s">
        <v>76</v>
      </c>
      <c r="AY960" s="243" t="s">
        <v>147</v>
      </c>
    </row>
    <row r="961" s="13" customFormat="1">
      <c r="A961" s="13"/>
      <c r="B961" s="232"/>
      <c r="C961" s="233"/>
      <c r="D961" s="234" t="s">
        <v>156</v>
      </c>
      <c r="E961" s="235" t="s">
        <v>1</v>
      </c>
      <c r="F961" s="236" t="s">
        <v>1760</v>
      </c>
      <c r="G961" s="233"/>
      <c r="H961" s="237">
        <v>0.91100000000000003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156</v>
      </c>
      <c r="AU961" s="243" t="s">
        <v>154</v>
      </c>
      <c r="AV961" s="13" t="s">
        <v>154</v>
      </c>
      <c r="AW961" s="13" t="s">
        <v>31</v>
      </c>
      <c r="AX961" s="13" t="s">
        <v>76</v>
      </c>
      <c r="AY961" s="243" t="s">
        <v>147</v>
      </c>
    </row>
    <row r="962" s="2" customFormat="1" ht="24.15" customHeight="1">
      <c r="A962" s="37"/>
      <c r="B962" s="38"/>
      <c r="C962" s="218" t="s">
        <v>1761</v>
      </c>
      <c r="D962" s="218" t="s">
        <v>149</v>
      </c>
      <c r="E962" s="219" t="s">
        <v>1762</v>
      </c>
      <c r="F962" s="220" t="s">
        <v>1763</v>
      </c>
      <c r="G962" s="221" t="s">
        <v>152</v>
      </c>
      <c r="H962" s="222">
        <v>42.466000000000001</v>
      </c>
      <c r="I962" s="223"/>
      <c r="J962" s="224">
        <f>ROUND(I962*H962,2)</f>
        <v>0</v>
      </c>
      <c r="K962" s="225"/>
      <c r="L962" s="43"/>
      <c r="M962" s="226" t="s">
        <v>1</v>
      </c>
      <c r="N962" s="227" t="s">
        <v>42</v>
      </c>
      <c r="O962" s="90"/>
      <c r="P962" s="228">
        <f>O962*H962</f>
        <v>0</v>
      </c>
      <c r="Q962" s="228">
        <v>0.00013999999999999999</v>
      </c>
      <c r="R962" s="228">
        <f>Q962*H962</f>
        <v>0.0059452399999999992</v>
      </c>
      <c r="S962" s="228">
        <v>0</v>
      </c>
      <c r="T962" s="229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230" t="s">
        <v>235</v>
      </c>
      <c r="AT962" s="230" t="s">
        <v>149</v>
      </c>
      <c r="AU962" s="230" t="s">
        <v>154</v>
      </c>
      <c r="AY962" s="16" t="s">
        <v>147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16" t="s">
        <v>154</v>
      </c>
      <c r="BK962" s="231">
        <f>ROUND(I962*H962,2)</f>
        <v>0</v>
      </c>
      <c r="BL962" s="16" t="s">
        <v>235</v>
      </c>
      <c r="BM962" s="230" t="s">
        <v>1764</v>
      </c>
    </row>
    <row r="963" s="13" customFormat="1">
      <c r="A963" s="13"/>
      <c r="B963" s="232"/>
      <c r="C963" s="233"/>
      <c r="D963" s="234" t="s">
        <v>156</v>
      </c>
      <c r="E963" s="235" t="s">
        <v>1</v>
      </c>
      <c r="F963" s="236" t="s">
        <v>406</v>
      </c>
      <c r="G963" s="233"/>
      <c r="H963" s="237">
        <v>22.236000000000001</v>
      </c>
      <c r="I963" s="238"/>
      <c r="J963" s="233"/>
      <c r="K963" s="233"/>
      <c r="L963" s="239"/>
      <c r="M963" s="240"/>
      <c r="N963" s="241"/>
      <c r="O963" s="241"/>
      <c r="P963" s="241"/>
      <c r="Q963" s="241"/>
      <c r="R963" s="241"/>
      <c r="S963" s="241"/>
      <c r="T963" s="24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3" t="s">
        <v>156</v>
      </c>
      <c r="AU963" s="243" t="s">
        <v>154</v>
      </c>
      <c r="AV963" s="13" t="s">
        <v>154</v>
      </c>
      <c r="AW963" s="13" t="s">
        <v>31</v>
      </c>
      <c r="AX963" s="13" t="s">
        <v>76</v>
      </c>
      <c r="AY963" s="243" t="s">
        <v>147</v>
      </c>
    </row>
    <row r="964" s="13" customFormat="1">
      <c r="A964" s="13"/>
      <c r="B964" s="232"/>
      <c r="C964" s="233"/>
      <c r="D964" s="234" t="s">
        <v>156</v>
      </c>
      <c r="E964" s="235" t="s">
        <v>1</v>
      </c>
      <c r="F964" s="236" t="s">
        <v>407</v>
      </c>
      <c r="G964" s="233"/>
      <c r="H964" s="237">
        <v>7.0700000000000003</v>
      </c>
      <c r="I964" s="238"/>
      <c r="J964" s="233"/>
      <c r="K964" s="233"/>
      <c r="L964" s="239"/>
      <c r="M964" s="240"/>
      <c r="N964" s="241"/>
      <c r="O964" s="241"/>
      <c r="P964" s="241"/>
      <c r="Q964" s="241"/>
      <c r="R964" s="241"/>
      <c r="S964" s="241"/>
      <c r="T964" s="24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3" t="s">
        <v>156</v>
      </c>
      <c r="AU964" s="243" t="s">
        <v>154</v>
      </c>
      <c r="AV964" s="13" t="s">
        <v>154</v>
      </c>
      <c r="AW964" s="13" t="s">
        <v>31</v>
      </c>
      <c r="AX964" s="13" t="s">
        <v>76</v>
      </c>
      <c r="AY964" s="243" t="s">
        <v>147</v>
      </c>
    </row>
    <row r="965" s="13" customFormat="1">
      <c r="A965" s="13"/>
      <c r="B965" s="232"/>
      <c r="C965" s="233"/>
      <c r="D965" s="234" t="s">
        <v>156</v>
      </c>
      <c r="E965" s="235" t="s">
        <v>1</v>
      </c>
      <c r="F965" s="236" t="s">
        <v>408</v>
      </c>
      <c r="G965" s="233"/>
      <c r="H965" s="237">
        <v>13.16</v>
      </c>
      <c r="I965" s="238"/>
      <c r="J965" s="233"/>
      <c r="K965" s="233"/>
      <c r="L965" s="239"/>
      <c r="M965" s="240"/>
      <c r="N965" s="241"/>
      <c r="O965" s="241"/>
      <c r="P965" s="241"/>
      <c r="Q965" s="241"/>
      <c r="R965" s="241"/>
      <c r="S965" s="241"/>
      <c r="T965" s="24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3" t="s">
        <v>156</v>
      </c>
      <c r="AU965" s="243" t="s">
        <v>154</v>
      </c>
      <c r="AV965" s="13" t="s">
        <v>154</v>
      </c>
      <c r="AW965" s="13" t="s">
        <v>31</v>
      </c>
      <c r="AX965" s="13" t="s">
        <v>76</v>
      </c>
      <c r="AY965" s="243" t="s">
        <v>147</v>
      </c>
    </row>
    <row r="966" s="2" customFormat="1" ht="24.15" customHeight="1">
      <c r="A966" s="37"/>
      <c r="B966" s="38"/>
      <c r="C966" s="218" t="s">
        <v>1765</v>
      </c>
      <c r="D966" s="218" t="s">
        <v>149</v>
      </c>
      <c r="E966" s="219" t="s">
        <v>1766</v>
      </c>
      <c r="F966" s="220" t="s">
        <v>1767</v>
      </c>
      <c r="G966" s="221" t="s">
        <v>152</v>
      </c>
      <c r="H966" s="222">
        <v>42.466000000000001</v>
      </c>
      <c r="I966" s="223"/>
      <c r="J966" s="224">
        <f>ROUND(I966*H966,2)</f>
        <v>0</v>
      </c>
      <c r="K966" s="225"/>
      <c r="L966" s="43"/>
      <c r="M966" s="226" t="s">
        <v>1</v>
      </c>
      <c r="N966" s="227" t="s">
        <v>42</v>
      </c>
      <c r="O966" s="90"/>
      <c r="P966" s="228">
        <f>O966*H966</f>
        <v>0</v>
      </c>
      <c r="Q966" s="228">
        <v>0.00072000000000000005</v>
      </c>
      <c r="R966" s="228">
        <f>Q966*H966</f>
        <v>0.030575520000000002</v>
      </c>
      <c r="S966" s="228">
        <v>0</v>
      </c>
      <c r="T966" s="229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230" t="s">
        <v>235</v>
      </c>
      <c r="AT966" s="230" t="s">
        <v>149</v>
      </c>
      <c r="AU966" s="230" t="s">
        <v>154</v>
      </c>
      <c r="AY966" s="16" t="s">
        <v>147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16" t="s">
        <v>154</v>
      </c>
      <c r="BK966" s="231">
        <f>ROUND(I966*H966,2)</f>
        <v>0</v>
      </c>
      <c r="BL966" s="16" t="s">
        <v>235</v>
      </c>
      <c r="BM966" s="230" t="s">
        <v>1768</v>
      </c>
    </row>
    <row r="967" s="12" customFormat="1" ht="22.8" customHeight="1">
      <c r="A967" s="12"/>
      <c r="B967" s="202"/>
      <c r="C967" s="203"/>
      <c r="D967" s="204" t="s">
        <v>75</v>
      </c>
      <c r="E967" s="216" t="s">
        <v>1769</v>
      </c>
      <c r="F967" s="216" t="s">
        <v>1770</v>
      </c>
      <c r="G967" s="203"/>
      <c r="H967" s="203"/>
      <c r="I967" s="206"/>
      <c r="J967" s="217">
        <f>BK967</f>
        <v>0</v>
      </c>
      <c r="K967" s="203"/>
      <c r="L967" s="208"/>
      <c r="M967" s="209"/>
      <c r="N967" s="210"/>
      <c r="O967" s="210"/>
      <c r="P967" s="211">
        <f>SUM(P968:P972)</f>
        <v>0</v>
      </c>
      <c r="Q967" s="210"/>
      <c r="R967" s="211">
        <f>SUM(R968:R972)</f>
        <v>0.28473999999999999</v>
      </c>
      <c r="S967" s="210"/>
      <c r="T967" s="212">
        <f>SUM(T968:T972)</f>
        <v>0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213" t="s">
        <v>154</v>
      </c>
      <c r="AT967" s="214" t="s">
        <v>75</v>
      </c>
      <c r="AU967" s="214" t="s">
        <v>84</v>
      </c>
      <c r="AY967" s="213" t="s">
        <v>147</v>
      </c>
      <c r="BK967" s="215">
        <f>SUM(BK968:BK972)</f>
        <v>0</v>
      </c>
    </row>
    <row r="968" s="2" customFormat="1" ht="24.15" customHeight="1">
      <c r="A968" s="37"/>
      <c r="B968" s="38"/>
      <c r="C968" s="218" t="s">
        <v>1771</v>
      </c>
      <c r="D968" s="218" t="s">
        <v>149</v>
      </c>
      <c r="E968" s="219" t="s">
        <v>1772</v>
      </c>
      <c r="F968" s="220" t="s">
        <v>1773</v>
      </c>
      <c r="G968" s="221" t="s">
        <v>152</v>
      </c>
      <c r="H968" s="222">
        <v>569.48000000000002</v>
      </c>
      <c r="I968" s="223"/>
      <c r="J968" s="224">
        <f>ROUND(I968*H968,2)</f>
        <v>0</v>
      </c>
      <c r="K968" s="225"/>
      <c r="L968" s="43"/>
      <c r="M968" s="226" t="s">
        <v>1</v>
      </c>
      <c r="N968" s="227" t="s">
        <v>42</v>
      </c>
      <c r="O968" s="90"/>
      <c r="P968" s="228">
        <f>O968*H968</f>
        <v>0</v>
      </c>
      <c r="Q968" s="228">
        <v>0.00021000000000000001</v>
      </c>
      <c r="R968" s="228">
        <f>Q968*H968</f>
        <v>0.11959080000000001</v>
      </c>
      <c r="S968" s="228">
        <v>0</v>
      </c>
      <c r="T968" s="229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230" t="s">
        <v>235</v>
      </c>
      <c r="AT968" s="230" t="s">
        <v>149</v>
      </c>
      <c r="AU968" s="230" t="s">
        <v>154</v>
      </c>
      <c r="AY968" s="16" t="s">
        <v>147</v>
      </c>
      <c r="BE968" s="231">
        <f>IF(N968="základní",J968,0)</f>
        <v>0</v>
      </c>
      <c r="BF968" s="231">
        <f>IF(N968="snížená",J968,0)</f>
        <v>0</v>
      </c>
      <c r="BG968" s="231">
        <f>IF(N968="zákl. přenesená",J968,0)</f>
        <v>0</v>
      </c>
      <c r="BH968" s="231">
        <f>IF(N968="sníž. přenesená",J968,0)</f>
        <v>0</v>
      </c>
      <c r="BI968" s="231">
        <f>IF(N968="nulová",J968,0)</f>
        <v>0</v>
      </c>
      <c r="BJ968" s="16" t="s">
        <v>154</v>
      </c>
      <c r="BK968" s="231">
        <f>ROUND(I968*H968,2)</f>
        <v>0</v>
      </c>
      <c r="BL968" s="16" t="s">
        <v>235</v>
      </c>
      <c r="BM968" s="230" t="s">
        <v>1774</v>
      </c>
    </row>
    <row r="969" s="13" customFormat="1">
      <c r="A969" s="13"/>
      <c r="B969" s="232"/>
      <c r="C969" s="233"/>
      <c r="D969" s="234" t="s">
        <v>156</v>
      </c>
      <c r="E969" s="235" t="s">
        <v>1</v>
      </c>
      <c r="F969" s="236" t="s">
        <v>1775</v>
      </c>
      <c r="G969" s="233"/>
      <c r="H969" s="237">
        <v>341.38</v>
      </c>
      <c r="I969" s="238"/>
      <c r="J969" s="233"/>
      <c r="K969" s="233"/>
      <c r="L969" s="239"/>
      <c r="M969" s="240"/>
      <c r="N969" s="241"/>
      <c r="O969" s="241"/>
      <c r="P969" s="241"/>
      <c r="Q969" s="241"/>
      <c r="R969" s="241"/>
      <c r="S969" s="241"/>
      <c r="T969" s="24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3" t="s">
        <v>156</v>
      </c>
      <c r="AU969" s="243" t="s">
        <v>154</v>
      </c>
      <c r="AV969" s="13" t="s">
        <v>154</v>
      </c>
      <c r="AW969" s="13" t="s">
        <v>31</v>
      </c>
      <c r="AX969" s="13" t="s">
        <v>76</v>
      </c>
      <c r="AY969" s="243" t="s">
        <v>147</v>
      </c>
    </row>
    <row r="970" s="13" customFormat="1">
      <c r="A970" s="13"/>
      <c r="B970" s="232"/>
      <c r="C970" s="233"/>
      <c r="D970" s="234" t="s">
        <v>156</v>
      </c>
      <c r="E970" s="235" t="s">
        <v>1</v>
      </c>
      <c r="F970" s="236" t="s">
        <v>1776</v>
      </c>
      <c r="G970" s="233"/>
      <c r="H970" s="237">
        <v>204.63999999999999</v>
      </c>
      <c r="I970" s="238"/>
      <c r="J970" s="233"/>
      <c r="K970" s="233"/>
      <c r="L970" s="239"/>
      <c r="M970" s="240"/>
      <c r="N970" s="241"/>
      <c r="O970" s="241"/>
      <c r="P970" s="241"/>
      <c r="Q970" s="241"/>
      <c r="R970" s="241"/>
      <c r="S970" s="241"/>
      <c r="T970" s="24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3" t="s">
        <v>156</v>
      </c>
      <c r="AU970" s="243" t="s">
        <v>154</v>
      </c>
      <c r="AV970" s="13" t="s">
        <v>154</v>
      </c>
      <c r="AW970" s="13" t="s">
        <v>31</v>
      </c>
      <c r="AX970" s="13" t="s">
        <v>76</v>
      </c>
      <c r="AY970" s="243" t="s">
        <v>147</v>
      </c>
    </row>
    <row r="971" s="13" customFormat="1">
      <c r="A971" s="13"/>
      <c r="B971" s="232"/>
      <c r="C971" s="233"/>
      <c r="D971" s="234" t="s">
        <v>156</v>
      </c>
      <c r="E971" s="235" t="s">
        <v>1</v>
      </c>
      <c r="F971" s="236" t="s">
        <v>1777</v>
      </c>
      <c r="G971" s="233"/>
      <c r="H971" s="237">
        <v>23.460000000000001</v>
      </c>
      <c r="I971" s="238"/>
      <c r="J971" s="233"/>
      <c r="K971" s="233"/>
      <c r="L971" s="239"/>
      <c r="M971" s="240"/>
      <c r="N971" s="241"/>
      <c r="O971" s="241"/>
      <c r="P971" s="241"/>
      <c r="Q971" s="241"/>
      <c r="R971" s="241"/>
      <c r="S971" s="241"/>
      <c r="T971" s="24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3" t="s">
        <v>156</v>
      </c>
      <c r="AU971" s="243" t="s">
        <v>154</v>
      </c>
      <c r="AV971" s="13" t="s">
        <v>154</v>
      </c>
      <c r="AW971" s="13" t="s">
        <v>31</v>
      </c>
      <c r="AX971" s="13" t="s">
        <v>76</v>
      </c>
      <c r="AY971" s="243" t="s">
        <v>147</v>
      </c>
    </row>
    <row r="972" s="2" customFormat="1" ht="24.15" customHeight="1">
      <c r="A972" s="37"/>
      <c r="B972" s="38"/>
      <c r="C972" s="218" t="s">
        <v>1778</v>
      </c>
      <c r="D972" s="218" t="s">
        <v>149</v>
      </c>
      <c r="E972" s="219" t="s">
        <v>1779</v>
      </c>
      <c r="F972" s="220" t="s">
        <v>1780</v>
      </c>
      <c r="G972" s="221" t="s">
        <v>152</v>
      </c>
      <c r="H972" s="222">
        <v>569.48000000000002</v>
      </c>
      <c r="I972" s="223"/>
      <c r="J972" s="224">
        <f>ROUND(I972*H972,2)</f>
        <v>0</v>
      </c>
      <c r="K972" s="225"/>
      <c r="L972" s="43"/>
      <c r="M972" s="226" t="s">
        <v>1</v>
      </c>
      <c r="N972" s="227" t="s">
        <v>42</v>
      </c>
      <c r="O972" s="90"/>
      <c r="P972" s="228">
        <f>O972*H972</f>
        <v>0</v>
      </c>
      <c r="Q972" s="228">
        <v>0.00029</v>
      </c>
      <c r="R972" s="228">
        <f>Q972*H972</f>
        <v>0.1651492</v>
      </c>
      <c r="S972" s="228">
        <v>0</v>
      </c>
      <c r="T972" s="229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230" t="s">
        <v>235</v>
      </c>
      <c r="AT972" s="230" t="s">
        <v>149</v>
      </c>
      <c r="AU972" s="230" t="s">
        <v>154</v>
      </c>
      <c r="AY972" s="16" t="s">
        <v>147</v>
      </c>
      <c r="BE972" s="231">
        <f>IF(N972="základní",J972,0)</f>
        <v>0</v>
      </c>
      <c r="BF972" s="231">
        <f>IF(N972="snížená",J972,0)</f>
        <v>0</v>
      </c>
      <c r="BG972" s="231">
        <f>IF(N972="zákl. přenesená",J972,0)</f>
        <v>0</v>
      </c>
      <c r="BH972" s="231">
        <f>IF(N972="sníž. přenesená",J972,0)</f>
        <v>0</v>
      </c>
      <c r="BI972" s="231">
        <f>IF(N972="nulová",J972,0)</f>
        <v>0</v>
      </c>
      <c r="BJ972" s="16" t="s">
        <v>154</v>
      </c>
      <c r="BK972" s="231">
        <f>ROUND(I972*H972,2)</f>
        <v>0</v>
      </c>
      <c r="BL972" s="16" t="s">
        <v>235</v>
      </c>
      <c r="BM972" s="230" t="s">
        <v>1781</v>
      </c>
    </row>
    <row r="973" s="12" customFormat="1" ht="22.8" customHeight="1">
      <c r="A973" s="12"/>
      <c r="B973" s="202"/>
      <c r="C973" s="203"/>
      <c r="D973" s="204" t="s">
        <v>75</v>
      </c>
      <c r="E973" s="216" t="s">
        <v>1782</v>
      </c>
      <c r="F973" s="216" t="s">
        <v>1783</v>
      </c>
      <c r="G973" s="203"/>
      <c r="H973" s="203"/>
      <c r="I973" s="206"/>
      <c r="J973" s="217">
        <f>BK973</f>
        <v>0</v>
      </c>
      <c r="K973" s="203"/>
      <c r="L973" s="208"/>
      <c r="M973" s="209"/>
      <c r="N973" s="210"/>
      <c r="O973" s="210"/>
      <c r="P973" s="211">
        <f>SUM(P974:P981)</f>
        <v>0</v>
      </c>
      <c r="Q973" s="210"/>
      <c r="R973" s="211">
        <f>SUM(R974:R981)</f>
        <v>0.79337515000000003</v>
      </c>
      <c r="S973" s="210"/>
      <c r="T973" s="212">
        <f>SUM(T974:T981)</f>
        <v>0</v>
      </c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R973" s="213" t="s">
        <v>154</v>
      </c>
      <c r="AT973" s="214" t="s">
        <v>75</v>
      </c>
      <c r="AU973" s="214" t="s">
        <v>84</v>
      </c>
      <c r="AY973" s="213" t="s">
        <v>147</v>
      </c>
      <c r="BK973" s="215">
        <f>SUM(BK974:BK981)</f>
        <v>0</v>
      </c>
    </row>
    <row r="974" s="2" customFormat="1" ht="33" customHeight="1">
      <c r="A974" s="37"/>
      <c r="B974" s="38"/>
      <c r="C974" s="218" t="s">
        <v>1784</v>
      </c>
      <c r="D974" s="218" t="s">
        <v>149</v>
      </c>
      <c r="E974" s="219" t="s">
        <v>1785</v>
      </c>
      <c r="F974" s="220" t="s">
        <v>1786</v>
      </c>
      <c r="G974" s="221" t="s">
        <v>152</v>
      </c>
      <c r="H974" s="222">
        <v>294.935</v>
      </c>
      <c r="I974" s="223"/>
      <c r="J974" s="224">
        <f>ROUND(I974*H974,2)</f>
        <v>0</v>
      </c>
      <c r="K974" s="225"/>
      <c r="L974" s="43"/>
      <c r="M974" s="226" t="s">
        <v>1</v>
      </c>
      <c r="N974" s="227" t="s">
        <v>42</v>
      </c>
      <c r="O974" s="90"/>
      <c r="P974" s="228">
        <f>O974*H974</f>
        <v>0</v>
      </c>
      <c r="Q974" s="228">
        <v>0.0026900000000000001</v>
      </c>
      <c r="R974" s="228">
        <f>Q974*H974</f>
        <v>0.79337515000000003</v>
      </c>
      <c r="S974" s="228">
        <v>0</v>
      </c>
      <c r="T974" s="229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230" t="s">
        <v>235</v>
      </c>
      <c r="AT974" s="230" t="s">
        <v>149</v>
      </c>
      <c r="AU974" s="230" t="s">
        <v>154</v>
      </c>
      <c r="AY974" s="16" t="s">
        <v>147</v>
      </c>
      <c r="BE974" s="231">
        <f>IF(N974="základní",J974,0)</f>
        <v>0</v>
      </c>
      <c r="BF974" s="231">
        <f>IF(N974="snížená",J974,0)</f>
        <v>0</v>
      </c>
      <c r="BG974" s="231">
        <f>IF(N974="zákl. přenesená",J974,0)</f>
        <v>0</v>
      </c>
      <c r="BH974" s="231">
        <f>IF(N974="sníž. přenesená",J974,0)</f>
        <v>0</v>
      </c>
      <c r="BI974" s="231">
        <f>IF(N974="nulová",J974,0)</f>
        <v>0</v>
      </c>
      <c r="BJ974" s="16" t="s">
        <v>154</v>
      </c>
      <c r="BK974" s="231">
        <f>ROUND(I974*H974,2)</f>
        <v>0</v>
      </c>
      <c r="BL974" s="16" t="s">
        <v>235</v>
      </c>
      <c r="BM974" s="230" t="s">
        <v>1787</v>
      </c>
    </row>
    <row r="975" s="13" customFormat="1">
      <c r="A975" s="13"/>
      <c r="B975" s="232"/>
      <c r="C975" s="233"/>
      <c r="D975" s="234" t="s">
        <v>156</v>
      </c>
      <c r="E975" s="235" t="s">
        <v>1</v>
      </c>
      <c r="F975" s="236" t="s">
        <v>1788</v>
      </c>
      <c r="G975" s="233"/>
      <c r="H975" s="237">
        <v>261.72500000000002</v>
      </c>
      <c r="I975" s="238"/>
      <c r="J975" s="233"/>
      <c r="K975" s="233"/>
      <c r="L975" s="239"/>
      <c r="M975" s="240"/>
      <c r="N975" s="241"/>
      <c r="O975" s="241"/>
      <c r="P975" s="241"/>
      <c r="Q975" s="241"/>
      <c r="R975" s="241"/>
      <c r="S975" s="241"/>
      <c r="T975" s="24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3" t="s">
        <v>156</v>
      </c>
      <c r="AU975" s="243" t="s">
        <v>154</v>
      </c>
      <c r="AV975" s="13" t="s">
        <v>154</v>
      </c>
      <c r="AW975" s="13" t="s">
        <v>31</v>
      </c>
      <c r="AX975" s="13" t="s">
        <v>76</v>
      </c>
      <c r="AY975" s="243" t="s">
        <v>147</v>
      </c>
    </row>
    <row r="976" s="13" customFormat="1">
      <c r="A976" s="13"/>
      <c r="B976" s="232"/>
      <c r="C976" s="233"/>
      <c r="D976" s="234" t="s">
        <v>156</v>
      </c>
      <c r="E976" s="235" t="s">
        <v>1</v>
      </c>
      <c r="F976" s="236" t="s">
        <v>1789</v>
      </c>
      <c r="G976" s="233"/>
      <c r="H976" s="237">
        <v>4.1799999999999997</v>
      </c>
      <c r="I976" s="238"/>
      <c r="J976" s="233"/>
      <c r="K976" s="233"/>
      <c r="L976" s="239"/>
      <c r="M976" s="240"/>
      <c r="N976" s="241"/>
      <c r="O976" s="241"/>
      <c r="P976" s="241"/>
      <c r="Q976" s="241"/>
      <c r="R976" s="241"/>
      <c r="S976" s="241"/>
      <c r="T976" s="242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3" t="s">
        <v>156</v>
      </c>
      <c r="AU976" s="243" t="s">
        <v>154</v>
      </c>
      <c r="AV976" s="13" t="s">
        <v>154</v>
      </c>
      <c r="AW976" s="13" t="s">
        <v>31</v>
      </c>
      <c r="AX976" s="13" t="s">
        <v>76</v>
      </c>
      <c r="AY976" s="243" t="s">
        <v>147</v>
      </c>
    </row>
    <row r="977" s="13" customFormat="1">
      <c r="A977" s="13"/>
      <c r="B977" s="232"/>
      <c r="C977" s="233"/>
      <c r="D977" s="234" t="s">
        <v>156</v>
      </c>
      <c r="E977" s="235" t="s">
        <v>1</v>
      </c>
      <c r="F977" s="236" t="s">
        <v>1790</v>
      </c>
      <c r="G977" s="233"/>
      <c r="H977" s="237">
        <v>4.3200000000000003</v>
      </c>
      <c r="I977" s="238"/>
      <c r="J977" s="233"/>
      <c r="K977" s="233"/>
      <c r="L977" s="239"/>
      <c r="M977" s="240"/>
      <c r="N977" s="241"/>
      <c r="O977" s="241"/>
      <c r="P977" s="241"/>
      <c r="Q977" s="241"/>
      <c r="R977" s="241"/>
      <c r="S977" s="241"/>
      <c r="T977" s="24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3" t="s">
        <v>156</v>
      </c>
      <c r="AU977" s="243" t="s">
        <v>154</v>
      </c>
      <c r="AV977" s="13" t="s">
        <v>154</v>
      </c>
      <c r="AW977" s="13" t="s">
        <v>31</v>
      </c>
      <c r="AX977" s="13" t="s">
        <v>76</v>
      </c>
      <c r="AY977" s="243" t="s">
        <v>147</v>
      </c>
    </row>
    <row r="978" s="13" customFormat="1">
      <c r="A978" s="13"/>
      <c r="B978" s="232"/>
      <c r="C978" s="233"/>
      <c r="D978" s="234" t="s">
        <v>156</v>
      </c>
      <c r="E978" s="235" t="s">
        <v>1</v>
      </c>
      <c r="F978" s="236" t="s">
        <v>1791</v>
      </c>
      <c r="G978" s="233"/>
      <c r="H978" s="237">
        <v>6.9349999999999996</v>
      </c>
      <c r="I978" s="238"/>
      <c r="J978" s="233"/>
      <c r="K978" s="233"/>
      <c r="L978" s="239"/>
      <c r="M978" s="240"/>
      <c r="N978" s="241"/>
      <c r="O978" s="241"/>
      <c r="P978" s="241"/>
      <c r="Q978" s="241"/>
      <c r="R978" s="241"/>
      <c r="S978" s="241"/>
      <c r="T978" s="24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3" t="s">
        <v>156</v>
      </c>
      <c r="AU978" s="243" t="s">
        <v>154</v>
      </c>
      <c r="AV978" s="13" t="s">
        <v>154</v>
      </c>
      <c r="AW978" s="13" t="s">
        <v>31</v>
      </c>
      <c r="AX978" s="13" t="s">
        <v>76</v>
      </c>
      <c r="AY978" s="243" t="s">
        <v>147</v>
      </c>
    </row>
    <row r="979" s="13" customFormat="1">
      <c r="A979" s="13"/>
      <c r="B979" s="232"/>
      <c r="C979" s="233"/>
      <c r="D979" s="234" t="s">
        <v>156</v>
      </c>
      <c r="E979" s="235" t="s">
        <v>1</v>
      </c>
      <c r="F979" s="236" t="s">
        <v>1792</v>
      </c>
      <c r="G979" s="233"/>
      <c r="H979" s="237">
        <v>5.5199999999999996</v>
      </c>
      <c r="I979" s="238"/>
      <c r="J979" s="233"/>
      <c r="K979" s="233"/>
      <c r="L979" s="239"/>
      <c r="M979" s="240"/>
      <c r="N979" s="241"/>
      <c r="O979" s="241"/>
      <c r="P979" s="241"/>
      <c r="Q979" s="241"/>
      <c r="R979" s="241"/>
      <c r="S979" s="241"/>
      <c r="T979" s="24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3" t="s">
        <v>156</v>
      </c>
      <c r="AU979" s="243" t="s">
        <v>154</v>
      </c>
      <c r="AV979" s="13" t="s">
        <v>154</v>
      </c>
      <c r="AW979" s="13" t="s">
        <v>31</v>
      </c>
      <c r="AX979" s="13" t="s">
        <v>76</v>
      </c>
      <c r="AY979" s="243" t="s">
        <v>147</v>
      </c>
    </row>
    <row r="980" s="13" customFormat="1">
      <c r="A980" s="13"/>
      <c r="B980" s="232"/>
      <c r="C980" s="233"/>
      <c r="D980" s="234" t="s">
        <v>156</v>
      </c>
      <c r="E980" s="235" t="s">
        <v>1</v>
      </c>
      <c r="F980" s="236" t="s">
        <v>1793</v>
      </c>
      <c r="G980" s="233"/>
      <c r="H980" s="237">
        <v>12.255000000000001</v>
      </c>
      <c r="I980" s="238"/>
      <c r="J980" s="233"/>
      <c r="K980" s="233"/>
      <c r="L980" s="239"/>
      <c r="M980" s="240"/>
      <c r="N980" s="241"/>
      <c r="O980" s="241"/>
      <c r="P980" s="241"/>
      <c r="Q980" s="241"/>
      <c r="R980" s="241"/>
      <c r="S980" s="241"/>
      <c r="T980" s="24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3" t="s">
        <v>156</v>
      </c>
      <c r="AU980" s="243" t="s">
        <v>154</v>
      </c>
      <c r="AV980" s="13" t="s">
        <v>154</v>
      </c>
      <c r="AW980" s="13" t="s">
        <v>31</v>
      </c>
      <c r="AX980" s="13" t="s">
        <v>76</v>
      </c>
      <c r="AY980" s="243" t="s">
        <v>147</v>
      </c>
    </row>
    <row r="981" s="2" customFormat="1" ht="24.15" customHeight="1">
      <c r="A981" s="37"/>
      <c r="B981" s="38"/>
      <c r="C981" s="218" t="s">
        <v>1794</v>
      </c>
      <c r="D981" s="218" t="s">
        <v>149</v>
      </c>
      <c r="E981" s="219" t="s">
        <v>1795</v>
      </c>
      <c r="F981" s="220" t="s">
        <v>1796</v>
      </c>
      <c r="G981" s="221" t="s">
        <v>178</v>
      </c>
      <c r="H981" s="222">
        <v>0.79300000000000004</v>
      </c>
      <c r="I981" s="223"/>
      <c r="J981" s="224">
        <f>ROUND(I981*H981,2)</f>
        <v>0</v>
      </c>
      <c r="K981" s="225"/>
      <c r="L981" s="43"/>
      <c r="M981" s="226" t="s">
        <v>1</v>
      </c>
      <c r="N981" s="227" t="s">
        <v>42</v>
      </c>
      <c r="O981" s="90"/>
      <c r="P981" s="228">
        <f>O981*H981</f>
        <v>0</v>
      </c>
      <c r="Q981" s="228">
        <v>0</v>
      </c>
      <c r="R981" s="228">
        <f>Q981*H981</f>
        <v>0</v>
      </c>
      <c r="S981" s="228">
        <v>0</v>
      </c>
      <c r="T981" s="229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230" t="s">
        <v>235</v>
      </c>
      <c r="AT981" s="230" t="s">
        <v>149</v>
      </c>
      <c r="AU981" s="230" t="s">
        <v>154</v>
      </c>
      <c r="AY981" s="16" t="s">
        <v>147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6" t="s">
        <v>154</v>
      </c>
      <c r="BK981" s="231">
        <f>ROUND(I981*H981,2)</f>
        <v>0</v>
      </c>
      <c r="BL981" s="16" t="s">
        <v>235</v>
      </c>
      <c r="BM981" s="230" t="s">
        <v>1797</v>
      </c>
    </row>
    <row r="982" s="12" customFormat="1" ht="25.92" customHeight="1">
      <c r="A982" s="12"/>
      <c r="B982" s="202"/>
      <c r="C982" s="203"/>
      <c r="D982" s="204" t="s">
        <v>75</v>
      </c>
      <c r="E982" s="205" t="s">
        <v>1798</v>
      </c>
      <c r="F982" s="205" t="s">
        <v>1799</v>
      </c>
      <c r="G982" s="203"/>
      <c r="H982" s="203"/>
      <c r="I982" s="206"/>
      <c r="J982" s="207">
        <f>BK982</f>
        <v>0</v>
      </c>
      <c r="K982" s="203"/>
      <c r="L982" s="208"/>
      <c r="M982" s="209"/>
      <c r="N982" s="210"/>
      <c r="O982" s="210"/>
      <c r="P982" s="211">
        <f>SUM(P983:P986)</f>
        <v>0</v>
      </c>
      <c r="Q982" s="210"/>
      <c r="R982" s="211">
        <f>SUM(R983:R986)</f>
        <v>0</v>
      </c>
      <c r="S982" s="210"/>
      <c r="T982" s="212">
        <f>SUM(T983:T986)</f>
        <v>0</v>
      </c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R982" s="213" t="s">
        <v>175</v>
      </c>
      <c r="AT982" s="214" t="s">
        <v>75</v>
      </c>
      <c r="AU982" s="214" t="s">
        <v>76</v>
      </c>
      <c r="AY982" s="213" t="s">
        <v>147</v>
      </c>
      <c r="BK982" s="215">
        <f>SUM(BK983:BK986)</f>
        <v>0</v>
      </c>
    </row>
    <row r="983" s="2" customFormat="1" ht="16.5" customHeight="1">
      <c r="A983" s="37"/>
      <c r="B983" s="38"/>
      <c r="C983" s="218" t="s">
        <v>1800</v>
      </c>
      <c r="D983" s="218" t="s">
        <v>149</v>
      </c>
      <c r="E983" s="219" t="s">
        <v>1801</v>
      </c>
      <c r="F983" s="220" t="s">
        <v>1802</v>
      </c>
      <c r="G983" s="221" t="s">
        <v>1803</v>
      </c>
      <c r="H983" s="222">
        <v>1</v>
      </c>
      <c r="I983" s="223"/>
      <c r="J983" s="224">
        <f>ROUND(I983*H983,2)</f>
        <v>0</v>
      </c>
      <c r="K983" s="225"/>
      <c r="L983" s="43"/>
      <c r="M983" s="226" t="s">
        <v>1</v>
      </c>
      <c r="N983" s="227" t="s">
        <v>42</v>
      </c>
      <c r="O983" s="90"/>
      <c r="P983" s="228">
        <f>O983*H983</f>
        <v>0</v>
      </c>
      <c r="Q983" s="228">
        <v>0</v>
      </c>
      <c r="R983" s="228">
        <f>Q983*H983</f>
        <v>0</v>
      </c>
      <c r="S983" s="228">
        <v>0</v>
      </c>
      <c r="T983" s="229">
        <f>S983*H983</f>
        <v>0</v>
      </c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R983" s="230" t="s">
        <v>1804</v>
      </c>
      <c r="AT983" s="230" t="s">
        <v>149</v>
      </c>
      <c r="AU983" s="230" t="s">
        <v>84</v>
      </c>
      <c r="AY983" s="16" t="s">
        <v>147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6" t="s">
        <v>154</v>
      </c>
      <c r="BK983" s="231">
        <f>ROUND(I983*H983,2)</f>
        <v>0</v>
      </c>
      <c r="BL983" s="16" t="s">
        <v>1804</v>
      </c>
      <c r="BM983" s="230" t="s">
        <v>1805</v>
      </c>
    </row>
    <row r="984" s="2" customFormat="1" ht="16.5" customHeight="1">
      <c r="A984" s="37"/>
      <c r="B984" s="38"/>
      <c r="C984" s="218" t="s">
        <v>1806</v>
      </c>
      <c r="D984" s="218" t="s">
        <v>149</v>
      </c>
      <c r="E984" s="219" t="s">
        <v>1807</v>
      </c>
      <c r="F984" s="220" t="s">
        <v>1808</v>
      </c>
      <c r="G984" s="221" t="s">
        <v>1243</v>
      </c>
      <c r="H984" s="265"/>
      <c r="I984" s="223"/>
      <c r="J984" s="224">
        <f>ROUND(I984*H984,2)</f>
        <v>0</v>
      </c>
      <c r="K984" s="225"/>
      <c r="L984" s="43"/>
      <c r="M984" s="226" t="s">
        <v>1</v>
      </c>
      <c r="N984" s="227" t="s">
        <v>42</v>
      </c>
      <c r="O984" s="90"/>
      <c r="P984" s="228">
        <f>O984*H984</f>
        <v>0</v>
      </c>
      <c r="Q984" s="228">
        <v>0</v>
      </c>
      <c r="R984" s="228">
        <f>Q984*H984</f>
        <v>0</v>
      </c>
      <c r="S984" s="228">
        <v>0</v>
      </c>
      <c r="T984" s="229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230" t="s">
        <v>1804</v>
      </c>
      <c r="AT984" s="230" t="s">
        <v>149</v>
      </c>
      <c r="AU984" s="230" t="s">
        <v>84</v>
      </c>
      <c r="AY984" s="16" t="s">
        <v>147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6" t="s">
        <v>154</v>
      </c>
      <c r="BK984" s="231">
        <f>ROUND(I984*H984,2)</f>
        <v>0</v>
      </c>
      <c r="BL984" s="16" t="s">
        <v>1804</v>
      </c>
      <c r="BM984" s="230" t="s">
        <v>1809</v>
      </c>
    </row>
    <row r="985" s="2" customFormat="1" ht="16.5" customHeight="1">
      <c r="A985" s="37"/>
      <c r="B985" s="38"/>
      <c r="C985" s="218" t="s">
        <v>1810</v>
      </c>
      <c r="D985" s="218" t="s">
        <v>149</v>
      </c>
      <c r="E985" s="219" t="s">
        <v>1811</v>
      </c>
      <c r="F985" s="220" t="s">
        <v>1812</v>
      </c>
      <c r="G985" s="221" t="s">
        <v>1803</v>
      </c>
      <c r="H985" s="222">
        <v>1</v>
      </c>
      <c r="I985" s="223"/>
      <c r="J985" s="224">
        <f>ROUND(I985*H985,2)</f>
        <v>0</v>
      </c>
      <c r="K985" s="225"/>
      <c r="L985" s="43"/>
      <c r="M985" s="226" t="s">
        <v>1</v>
      </c>
      <c r="N985" s="227" t="s">
        <v>42</v>
      </c>
      <c r="O985" s="90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R985" s="230" t="s">
        <v>1804</v>
      </c>
      <c r="AT985" s="230" t="s">
        <v>149</v>
      </c>
      <c r="AU985" s="230" t="s">
        <v>84</v>
      </c>
      <c r="AY985" s="16" t="s">
        <v>147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6" t="s">
        <v>154</v>
      </c>
      <c r="BK985" s="231">
        <f>ROUND(I985*H985,2)</f>
        <v>0</v>
      </c>
      <c r="BL985" s="16" t="s">
        <v>1804</v>
      </c>
      <c r="BM985" s="230" t="s">
        <v>1813</v>
      </c>
    </row>
    <row r="986" s="2" customFormat="1" ht="16.5" customHeight="1">
      <c r="A986" s="37"/>
      <c r="B986" s="38"/>
      <c r="C986" s="218" t="s">
        <v>1814</v>
      </c>
      <c r="D986" s="218" t="s">
        <v>149</v>
      </c>
      <c r="E986" s="219" t="s">
        <v>1815</v>
      </c>
      <c r="F986" s="220" t="s">
        <v>1816</v>
      </c>
      <c r="G986" s="221" t="s">
        <v>1243</v>
      </c>
      <c r="H986" s="265"/>
      <c r="I986" s="223"/>
      <c r="J986" s="224">
        <f>ROUND(I986*H986,2)</f>
        <v>0</v>
      </c>
      <c r="K986" s="225"/>
      <c r="L986" s="43"/>
      <c r="M986" s="266" t="s">
        <v>1</v>
      </c>
      <c r="N986" s="267" t="s">
        <v>42</v>
      </c>
      <c r="O986" s="268"/>
      <c r="P986" s="269">
        <f>O986*H986</f>
        <v>0</v>
      </c>
      <c r="Q986" s="269">
        <v>0</v>
      </c>
      <c r="R986" s="269">
        <f>Q986*H986</f>
        <v>0</v>
      </c>
      <c r="S986" s="269">
        <v>0</v>
      </c>
      <c r="T986" s="270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230" t="s">
        <v>1804</v>
      </c>
      <c r="AT986" s="230" t="s">
        <v>149</v>
      </c>
      <c r="AU986" s="230" t="s">
        <v>84</v>
      </c>
      <c r="AY986" s="16" t="s">
        <v>147</v>
      </c>
      <c r="BE986" s="231">
        <f>IF(N986="základní",J986,0)</f>
        <v>0</v>
      </c>
      <c r="BF986" s="231">
        <f>IF(N986="snížená",J986,0)</f>
        <v>0</v>
      </c>
      <c r="BG986" s="231">
        <f>IF(N986="zákl. přenesená",J986,0)</f>
        <v>0</v>
      </c>
      <c r="BH986" s="231">
        <f>IF(N986="sníž. přenesená",J986,0)</f>
        <v>0</v>
      </c>
      <c r="BI986" s="231">
        <f>IF(N986="nulová",J986,0)</f>
        <v>0</v>
      </c>
      <c r="BJ986" s="16" t="s">
        <v>154</v>
      </c>
      <c r="BK986" s="231">
        <f>ROUND(I986*H986,2)</f>
        <v>0</v>
      </c>
      <c r="BL986" s="16" t="s">
        <v>1804</v>
      </c>
      <c r="BM986" s="230" t="s">
        <v>1817</v>
      </c>
    </row>
    <row r="987" s="2" customFormat="1" ht="6.96" customHeight="1">
      <c r="A987" s="37"/>
      <c r="B987" s="65"/>
      <c r="C987" s="66"/>
      <c r="D987" s="66"/>
      <c r="E987" s="66"/>
      <c r="F987" s="66"/>
      <c r="G987" s="66"/>
      <c r="H987" s="66"/>
      <c r="I987" s="66"/>
      <c r="J987" s="66"/>
      <c r="K987" s="66"/>
      <c r="L987" s="43"/>
      <c r="M987" s="37"/>
      <c r="O987" s="37"/>
      <c r="P987" s="37"/>
      <c r="Q987" s="37"/>
      <c r="R987" s="37"/>
      <c r="S987" s="37"/>
      <c r="T987" s="37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</row>
  </sheetData>
  <sheetProtection sheet="1" autoFilter="0" formatColumns="0" formatRows="0" objects="1" scenarios="1" spinCount="100000" saltValue="cXrOeA3uhpsLL97Wkyda2DHq2TUs9iaZlTR/Ti2RBssL0Ld0Uu2mumiNIfPNcR8VGY/OixsVFCq8Bj/2y3+JKQ==" hashValue="RMt4DpVLx0DcuAE1x7TksUqy/nWboaH9707GeuFtejohShEkrNiQdYZVR3pGUVl6FTOSwOqrhsKF/WZZPQD7+g==" algorithmName="SHA-512" password="F695"/>
  <autoFilter ref="C146:K986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Sušice II - stavební úpravy a zateplení panelového domu Kaštanová č.p. 1180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1818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23. 10. 2024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1819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1819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ROUND((SUM(BE122:BE198)),  2)</f>
        <v>0</v>
      </c>
      <c r="G33" s="37"/>
      <c r="H33" s="37"/>
      <c r="I33" s="154">
        <v>0.20999999999999999</v>
      </c>
      <c r="J33" s="153">
        <f>ROUND(((SUM(BE122:BE198))*I33),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ROUND((SUM(BF122:BF198)),  2)</f>
        <v>0</v>
      </c>
      <c r="G34" s="37"/>
      <c r="H34" s="37"/>
      <c r="I34" s="154">
        <v>0.12</v>
      </c>
      <c r="J34" s="153">
        <f>ROUND(((SUM(BF122:BF198))*I34),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ROUND((SUM(BG122:BG198)),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ROUND((SUM(BH122:BH198)),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ROUND((SUM(BI122:BI198)),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Sušice II - stavební úpravy a zateplení panelového domu Kaštanová č.p. 1180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020 -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Sušice</v>
      </c>
      <c r="G89" s="39"/>
      <c r="H89" s="39"/>
      <c r="I89" s="31" t="s">
        <v>22</v>
      </c>
      <c r="J89" s="78" t="str">
        <f>IF(J12="","",J12)</f>
        <v>23. 10. 2024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Sušice</v>
      </c>
      <c r="G91" s="39"/>
      <c r="H91" s="39"/>
      <c r="I91" s="31" t="s">
        <v>30</v>
      </c>
      <c r="J91" s="35" t="str">
        <f>E21</f>
        <v>Petr Kocman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Petr Kocman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1820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1821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1822</v>
      </c>
      <c r="E99" s="181"/>
      <c r="F99" s="181"/>
      <c r="G99" s="181"/>
      <c r="H99" s="181"/>
      <c r="I99" s="181"/>
      <c r="J99" s="182">
        <f>J142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1823</v>
      </c>
      <c r="E100" s="181"/>
      <c r="F100" s="181"/>
      <c r="G100" s="181"/>
      <c r="H100" s="181"/>
      <c r="I100" s="181"/>
      <c r="J100" s="182">
        <f>J146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1824</v>
      </c>
      <c r="E101" s="181"/>
      <c r="F101" s="181"/>
      <c r="G101" s="181"/>
      <c r="H101" s="181"/>
      <c r="I101" s="181"/>
      <c r="J101" s="182">
        <f>J178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1825</v>
      </c>
      <c r="E102" s="181"/>
      <c r="F102" s="181"/>
      <c r="G102" s="181"/>
      <c r="H102" s="181"/>
      <c r="I102" s="181"/>
      <c r="J102" s="182">
        <f>J188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132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9"/>
      <c r="D112" s="39"/>
      <c r="E112" s="173" t="str">
        <f>E7</f>
        <v>Sušice II - stavební úpravy a zateplení panelového domu Kaštanová č.p. 1180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020 - Elektroinstalace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Sušice</v>
      </c>
      <c r="G116" s="39"/>
      <c r="H116" s="39"/>
      <c r="I116" s="31" t="s">
        <v>22</v>
      </c>
      <c r="J116" s="78" t="str">
        <f>IF(J12="","",J12)</f>
        <v>23. 10. 2024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Sušice</v>
      </c>
      <c r="G118" s="39"/>
      <c r="H118" s="39"/>
      <c r="I118" s="31" t="s">
        <v>30</v>
      </c>
      <c r="J118" s="35" t="str">
        <f>E21</f>
        <v>Petr Kocman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Petr Kocman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133</v>
      </c>
      <c r="D121" s="193" t="s">
        <v>61</v>
      </c>
      <c r="E121" s="193" t="s">
        <v>57</v>
      </c>
      <c r="F121" s="193" t="s">
        <v>58</v>
      </c>
      <c r="G121" s="193" t="s">
        <v>134</v>
      </c>
      <c r="H121" s="193" t="s">
        <v>135</v>
      </c>
      <c r="I121" s="193" t="s">
        <v>136</v>
      </c>
      <c r="J121" s="194" t="s">
        <v>98</v>
      </c>
      <c r="K121" s="195" t="s">
        <v>137</v>
      </c>
      <c r="L121" s="196"/>
      <c r="M121" s="99" t="s">
        <v>1</v>
      </c>
      <c r="N121" s="100" t="s">
        <v>40</v>
      </c>
      <c r="O121" s="100" t="s">
        <v>138</v>
      </c>
      <c r="P121" s="100" t="s">
        <v>139</v>
      </c>
      <c r="Q121" s="100" t="s">
        <v>140</v>
      </c>
      <c r="R121" s="100" t="s">
        <v>141</v>
      </c>
      <c r="S121" s="100" t="s">
        <v>142</v>
      </c>
      <c r="T121" s="101" t="s">
        <v>143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144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P123+P127+P142+P146+P178+P188</f>
        <v>0</v>
      </c>
      <c r="Q122" s="103"/>
      <c r="R122" s="199">
        <f>R123+R127+R142+R146+R178+R188</f>
        <v>0</v>
      </c>
      <c r="S122" s="103"/>
      <c r="T122" s="200">
        <f>T123+T127+T142+T146+T178+T188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75</v>
      </c>
      <c r="AU122" s="16" t="s">
        <v>100</v>
      </c>
      <c r="BK122" s="201">
        <f>BK123+BK127+BK142+BK146+BK178+BK188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1234</v>
      </c>
      <c r="F123" s="205" t="s">
        <v>1826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SUM(P124:P126)</f>
        <v>0</v>
      </c>
      <c r="Q123" s="210"/>
      <c r="R123" s="211">
        <f>SUM(R124:R126)</f>
        <v>0</v>
      </c>
      <c r="S123" s="210"/>
      <c r="T123" s="21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154</v>
      </c>
      <c r="AT123" s="214" t="s">
        <v>75</v>
      </c>
      <c r="AU123" s="214" t="s">
        <v>76</v>
      </c>
      <c r="AY123" s="213" t="s">
        <v>147</v>
      </c>
      <c r="BK123" s="215">
        <f>SUM(BK124:BK126)</f>
        <v>0</v>
      </c>
    </row>
    <row r="124" s="2" customFormat="1" ht="24.15" customHeight="1">
      <c r="A124" s="37"/>
      <c r="B124" s="38"/>
      <c r="C124" s="244" t="s">
        <v>84</v>
      </c>
      <c r="D124" s="244" t="s">
        <v>195</v>
      </c>
      <c r="E124" s="245" t="s">
        <v>1234</v>
      </c>
      <c r="F124" s="246" t="s">
        <v>1827</v>
      </c>
      <c r="G124" s="247" t="s">
        <v>761</v>
      </c>
      <c r="H124" s="248">
        <v>14</v>
      </c>
      <c r="I124" s="249"/>
      <c r="J124" s="250">
        <f>ROUND(I124*H124,2)</f>
        <v>0</v>
      </c>
      <c r="K124" s="251"/>
      <c r="L124" s="252"/>
      <c r="M124" s="253" t="s">
        <v>1</v>
      </c>
      <c r="N124" s="254" t="s">
        <v>42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323</v>
      </c>
      <c r="AT124" s="230" t="s">
        <v>195</v>
      </c>
      <c r="AU124" s="230" t="s">
        <v>84</v>
      </c>
      <c r="AY124" s="16" t="s">
        <v>147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154</v>
      </c>
      <c r="BK124" s="231">
        <f>ROUND(I124*H124,2)</f>
        <v>0</v>
      </c>
      <c r="BL124" s="16" t="s">
        <v>235</v>
      </c>
      <c r="BM124" s="230" t="s">
        <v>1828</v>
      </c>
    </row>
    <row r="125" s="2" customFormat="1" ht="24.15" customHeight="1">
      <c r="A125" s="37"/>
      <c r="B125" s="38"/>
      <c r="C125" s="244" t="s">
        <v>154</v>
      </c>
      <c r="D125" s="244" t="s">
        <v>195</v>
      </c>
      <c r="E125" s="245" t="s">
        <v>1829</v>
      </c>
      <c r="F125" s="246" t="s">
        <v>1830</v>
      </c>
      <c r="G125" s="247" t="s">
        <v>761</v>
      </c>
      <c r="H125" s="248">
        <v>1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42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323</v>
      </c>
      <c r="AT125" s="230" t="s">
        <v>195</v>
      </c>
      <c r="AU125" s="230" t="s">
        <v>84</v>
      </c>
      <c r="AY125" s="16" t="s">
        <v>147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154</v>
      </c>
      <c r="BK125" s="231">
        <f>ROUND(I125*H125,2)</f>
        <v>0</v>
      </c>
      <c r="BL125" s="16" t="s">
        <v>235</v>
      </c>
      <c r="BM125" s="230" t="s">
        <v>1831</v>
      </c>
    </row>
    <row r="126" s="2" customFormat="1" ht="16.5" customHeight="1">
      <c r="A126" s="37"/>
      <c r="B126" s="38"/>
      <c r="C126" s="218" t="s">
        <v>163</v>
      </c>
      <c r="D126" s="218" t="s">
        <v>149</v>
      </c>
      <c r="E126" s="219" t="s">
        <v>1832</v>
      </c>
      <c r="F126" s="220" t="s">
        <v>1833</v>
      </c>
      <c r="G126" s="221" t="s">
        <v>1834</v>
      </c>
      <c r="H126" s="222">
        <v>15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235</v>
      </c>
      <c r="AT126" s="230" t="s">
        <v>149</v>
      </c>
      <c r="AU126" s="230" t="s">
        <v>84</v>
      </c>
      <c r="AY126" s="16" t="s">
        <v>147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154</v>
      </c>
      <c r="BK126" s="231">
        <f>ROUND(I126*H126,2)</f>
        <v>0</v>
      </c>
      <c r="BL126" s="16" t="s">
        <v>235</v>
      </c>
      <c r="BM126" s="230" t="s">
        <v>181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1835</v>
      </c>
      <c r="F127" s="205" t="s">
        <v>1836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SUM(P128:P141)</f>
        <v>0</v>
      </c>
      <c r="Q127" s="210"/>
      <c r="R127" s="211">
        <f>SUM(R128:R141)</f>
        <v>0</v>
      </c>
      <c r="S127" s="210"/>
      <c r="T127" s="212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154</v>
      </c>
      <c r="AT127" s="214" t="s">
        <v>75</v>
      </c>
      <c r="AU127" s="214" t="s">
        <v>76</v>
      </c>
      <c r="AY127" s="213" t="s">
        <v>147</v>
      </c>
      <c r="BK127" s="215">
        <f>SUM(BK128:BK141)</f>
        <v>0</v>
      </c>
    </row>
    <row r="128" s="2" customFormat="1" ht="16.5" customHeight="1">
      <c r="A128" s="37"/>
      <c r="B128" s="38"/>
      <c r="C128" s="244" t="s">
        <v>153</v>
      </c>
      <c r="D128" s="244" t="s">
        <v>195</v>
      </c>
      <c r="E128" s="245" t="s">
        <v>1835</v>
      </c>
      <c r="F128" s="246" t="s">
        <v>1837</v>
      </c>
      <c r="G128" s="247" t="s">
        <v>761</v>
      </c>
      <c r="H128" s="248">
        <v>3</v>
      </c>
      <c r="I128" s="249"/>
      <c r="J128" s="250">
        <f>ROUND(I128*H128,2)</f>
        <v>0</v>
      </c>
      <c r="K128" s="251"/>
      <c r="L128" s="252"/>
      <c r="M128" s="253" t="s">
        <v>1</v>
      </c>
      <c r="N128" s="254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323</v>
      </c>
      <c r="AT128" s="230" t="s">
        <v>195</v>
      </c>
      <c r="AU128" s="230" t="s">
        <v>84</v>
      </c>
      <c r="AY128" s="16" t="s">
        <v>147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154</v>
      </c>
      <c r="BK128" s="231">
        <f>ROUND(I128*H128,2)</f>
        <v>0</v>
      </c>
      <c r="BL128" s="16" t="s">
        <v>235</v>
      </c>
      <c r="BM128" s="230" t="s">
        <v>1838</v>
      </c>
    </row>
    <row r="129" s="2" customFormat="1" ht="24.15" customHeight="1">
      <c r="A129" s="37"/>
      <c r="B129" s="38"/>
      <c r="C129" s="244" t="s">
        <v>175</v>
      </c>
      <c r="D129" s="244" t="s">
        <v>195</v>
      </c>
      <c r="E129" s="245" t="s">
        <v>1839</v>
      </c>
      <c r="F129" s="246" t="s">
        <v>1840</v>
      </c>
      <c r="G129" s="247" t="s">
        <v>761</v>
      </c>
      <c r="H129" s="248">
        <v>2</v>
      </c>
      <c r="I129" s="249"/>
      <c r="J129" s="250">
        <f>ROUND(I129*H129,2)</f>
        <v>0</v>
      </c>
      <c r="K129" s="251"/>
      <c r="L129" s="252"/>
      <c r="M129" s="253" t="s">
        <v>1</v>
      </c>
      <c r="N129" s="254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323</v>
      </c>
      <c r="AT129" s="230" t="s">
        <v>195</v>
      </c>
      <c r="AU129" s="230" t="s">
        <v>84</v>
      </c>
      <c r="AY129" s="16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154</v>
      </c>
      <c r="BK129" s="231">
        <f>ROUND(I129*H129,2)</f>
        <v>0</v>
      </c>
      <c r="BL129" s="16" t="s">
        <v>235</v>
      </c>
      <c r="BM129" s="230" t="s">
        <v>1841</v>
      </c>
    </row>
    <row r="130" s="2" customFormat="1" ht="24.15" customHeight="1">
      <c r="A130" s="37"/>
      <c r="B130" s="38"/>
      <c r="C130" s="244" t="s">
        <v>181</v>
      </c>
      <c r="D130" s="244" t="s">
        <v>195</v>
      </c>
      <c r="E130" s="245" t="s">
        <v>1842</v>
      </c>
      <c r="F130" s="246" t="s">
        <v>1843</v>
      </c>
      <c r="G130" s="247" t="s">
        <v>761</v>
      </c>
      <c r="H130" s="248">
        <v>1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42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323</v>
      </c>
      <c r="AT130" s="230" t="s">
        <v>195</v>
      </c>
      <c r="AU130" s="230" t="s">
        <v>84</v>
      </c>
      <c r="AY130" s="16" t="s">
        <v>147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154</v>
      </c>
      <c r="BK130" s="231">
        <f>ROUND(I130*H130,2)</f>
        <v>0</v>
      </c>
      <c r="BL130" s="16" t="s">
        <v>235</v>
      </c>
      <c r="BM130" s="230" t="s">
        <v>1844</v>
      </c>
    </row>
    <row r="131" s="2" customFormat="1" ht="24.15" customHeight="1">
      <c r="A131" s="37"/>
      <c r="B131" s="38"/>
      <c r="C131" s="244" t="s">
        <v>185</v>
      </c>
      <c r="D131" s="244" t="s">
        <v>195</v>
      </c>
      <c r="E131" s="245" t="s">
        <v>1845</v>
      </c>
      <c r="F131" s="246" t="s">
        <v>1846</v>
      </c>
      <c r="G131" s="247" t="s">
        <v>761</v>
      </c>
      <c r="H131" s="248">
        <v>128</v>
      </c>
      <c r="I131" s="249"/>
      <c r="J131" s="250">
        <f>ROUND(I131*H131,2)</f>
        <v>0</v>
      </c>
      <c r="K131" s="251"/>
      <c r="L131" s="252"/>
      <c r="M131" s="253" t="s">
        <v>1</v>
      </c>
      <c r="N131" s="254" t="s">
        <v>42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323</v>
      </c>
      <c r="AT131" s="230" t="s">
        <v>195</v>
      </c>
      <c r="AU131" s="230" t="s">
        <v>84</v>
      </c>
      <c r="AY131" s="16" t="s">
        <v>147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154</v>
      </c>
      <c r="BK131" s="231">
        <f>ROUND(I131*H131,2)</f>
        <v>0</v>
      </c>
      <c r="BL131" s="16" t="s">
        <v>235</v>
      </c>
      <c r="BM131" s="230" t="s">
        <v>1847</v>
      </c>
    </row>
    <row r="132" s="2" customFormat="1" ht="24.15" customHeight="1">
      <c r="A132" s="37"/>
      <c r="B132" s="38"/>
      <c r="C132" s="244" t="s">
        <v>190</v>
      </c>
      <c r="D132" s="244" t="s">
        <v>195</v>
      </c>
      <c r="E132" s="245" t="s">
        <v>1848</v>
      </c>
      <c r="F132" s="246" t="s">
        <v>1849</v>
      </c>
      <c r="G132" s="247" t="s">
        <v>761</v>
      </c>
      <c r="H132" s="248">
        <v>8</v>
      </c>
      <c r="I132" s="249"/>
      <c r="J132" s="250">
        <f>ROUND(I132*H132,2)</f>
        <v>0</v>
      </c>
      <c r="K132" s="251"/>
      <c r="L132" s="252"/>
      <c r="M132" s="253" t="s">
        <v>1</v>
      </c>
      <c r="N132" s="254" t="s">
        <v>42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323</v>
      </c>
      <c r="AT132" s="230" t="s">
        <v>195</v>
      </c>
      <c r="AU132" s="230" t="s">
        <v>84</v>
      </c>
      <c r="AY132" s="16" t="s">
        <v>147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154</v>
      </c>
      <c r="BK132" s="231">
        <f>ROUND(I132*H132,2)</f>
        <v>0</v>
      </c>
      <c r="BL132" s="16" t="s">
        <v>235</v>
      </c>
      <c r="BM132" s="230" t="s">
        <v>1850</v>
      </c>
    </row>
    <row r="133" s="2" customFormat="1" ht="16.5" customHeight="1">
      <c r="A133" s="37"/>
      <c r="B133" s="38"/>
      <c r="C133" s="244" t="s">
        <v>194</v>
      </c>
      <c r="D133" s="244" t="s">
        <v>195</v>
      </c>
      <c r="E133" s="245" t="s">
        <v>1851</v>
      </c>
      <c r="F133" s="246" t="s">
        <v>1852</v>
      </c>
      <c r="G133" s="247" t="s">
        <v>761</v>
      </c>
      <c r="H133" s="248">
        <v>22</v>
      </c>
      <c r="I133" s="249"/>
      <c r="J133" s="250">
        <f>ROUND(I133*H133,2)</f>
        <v>0</v>
      </c>
      <c r="K133" s="251"/>
      <c r="L133" s="252"/>
      <c r="M133" s="253" t="s">
        <v>1</v>
      </c>
      <c r="N133" s="254" t="s">
        <v>42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323</v>
      </c>
      <c r="AT133" s="230" t="s">
        <v>195</v>
      </c>
      <c r="AU133" s="230" t="s">
        <v>84</v>
      </c>
      <c r="AY133" s="16" t="s">
        <v>147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154</v>
      </c>
      <c r="BK133" s="231">
        <f>ROUND(I133*H133,2)</f>
        <v>0</v>
      </c>
      <c r="BL133" s="16" t="s">
        <v>235</v>
      </c>
      <c r="BM133" s="230" t="s">
        <v>1853</v>
      </c>
    </row>
    <row r="134" s="2" customFormat="1" ht="16.5" customHeight="1">
      <c r="A134" s="37"/>
      <c r="B134" s="38"/>
      <c r="C134" s="244" t="s">
        <v>202</v>
      </c>
      <c r="D134" s="244" t="s">
        <v>195</v>
      </c>
      <c r="E134" s="245" t="s">
        <v>1854</v>
      </c>
      <c r="F134" s="246" t="s">
        <v>1855</v>
      </c>
      <c r="G134" s="247" t="s">
        <v>761</v>
      </c>
      <c r="H134" s="248">
        <v>1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42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323</v>
      </c>
      <c r="AT134" s="230" t="s">
        <v>195</v>
      </c>
      <c r="AU134" s="230" t="s">
        <v>84</v>
      </c>
      <c r="AY134" s="16" t="s">
        <v>147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154</v>
      </c>
      <c r="BK134" s="231">
        <f>ROUND(I134*H134,2)</f>
        <v>0</v>
      </c>
      <c r="BL134" s="16" t="s">
        <v>235</v>
      </c>
      <c r="BM134" s="230" t="s">
        <v>1856</v>
      </c>
    </row>
    <row r="135" s="2" customFormat="1" ht="16.5" customHeight="1">
      <c r="A135" s="37"/>
      <c r="B135" s="38"/>
      <c r="C135" s="244" t="s">
        <v>209</v>
      </c>
      <c r="D135" s="244" t="s">
        <v>195</v>
      </c>
      <c r="E135" s="245" t="s">
        <v>1857</v>
      </c>
      <c r="F135" s="246" t="s">
        <v>1858</v>
      </c>
      <c r="G135" s="247" t="s">
        <v>761</v>
      </c>
      <c r="H135" s="248">
        <v>16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323</v>
      </c>
      <c r="AT135" s="230" t="s">
        <v>195</v>
      </c>
      <c r="AU135" s="230" t="s">
        <v>84</v>
      </c>
      <c r="AY135" s="16" t="s">
        <v>147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154</v>
      </c>
      <c r="BK135" s="231">
        <f>ROUND(I135*H135,2)</f>
        <v>0</v>
      </c>
      <c r="BL135" s="16" t="s">
        <v>235</v>
      </c>
      <c r="BM135" s="230" t="s">
        <v>1859</v>
      </c>
    </row>
    <row r="136" s="2" customFormat="1" ht="16.5" customHeight="1">
      <c r="A136" s="37"/>
      <c r="B136" s="38"/>
      <c r="C136" s="244" t="s">
        <v>8</v>
      </c>
      <c r="D136" s="244" t="s">
        <v>195</v>
      </c>
      <c r="E136" s="245" t="s">
        <v>1860</v>
      </c>
      <c r="F136" s="246" t="s">
        <v>1861</v>
      </c>
      <c r="G136" s="247" t="s">
        <v>761</v>
      </c>
      <c r="H136" s="248">
        <v>3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42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323</v>
      </c>
      <c r="AT136" s="230" t="s">
        <v>195</v>
      </c>
      <c r="AU136" s="230" t="s">
        <v>84</v>
      </c>
      <c r="AY136" s="16" t="s">
        <v>147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154</v>
      </c>
      <c r="BK136" s="231">
        <f>ROUND(I136*H136,2)</f>
        <v>0</v>
      </c>
      <c r="BL136" s="16" t="s">
        <v>235</v>
      </c>
      <c r="BM136" s="230" t="s">
        <v>1862</v>
      </c>
    </row>
    <row r="137" s="2" customFormat="1" ht="24.15" customHeight="1">
      <c r="A137" s="37"/>
      <c r="B137" s="38"/>
      <c r="C137" s="244" t="s">
        <v>218</v>
      </c>
      <c r="D137" s="244" t="s">
        <v>195</v>
      </c>
      <c r="E137" s="245" t="s">
        <v>1863</v>
      </c>
      <c r="F137" s="246" t="s">
        <v>1864</v>
      </c>
      <c r="G137" s="247" t="s">
        <v>761</v>
      </c>
      <c r="H137" s="248">
        <v>136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323</v>
      </c>
      <c r="AT137" s="230" t="s">
        <v>195</v>
      </c>
      <c r="AU137" s="230" t="s">
        <v>84</v>
      </c>
      <c r="AY137" s="16" t="s">
        <v>147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154</v>
      </c>
      <c r="BK137" s="231">
        <f>ROUND(I137*H137,2)</f>
        <v>0</v>
      </c>
      <c r="BL137" s="16" t="s">
        <v>235</v>
      </c>
      <c r="BM137" s="230" t="s">
        <v>1865</v>
      </c>
    </row>
    <row r="138" s="2" customFormat="1" ht="16.5" customHeight="1">
      <c r="A138" s="37"/>
      <c r="B138" s="38"/>
      <c r="C138" s="244" t="s">
        <v>224</v>
      </c>
      <c r="D138" s="244" t="s">
        <v>195</v>
      </c>
      <c r="E138" s="245" t="s">
        <v>1866</v>
      </c>
      <c r="F138" s="246" t="s">
        <v>1867</v>
      </c>
      <c r="G138" s="247" t="s">
        <v>215</v>
      </c>
      <c r="H138" s="248">
        <v>25</v>
      </c>
      <c r="I138" s="249"/>
      <c r="J138" s="250">
        <f>ROUND(I138*H138,2)</f>
        <v>0</v>
      </c>
      <c r="K138" s="251"/>
      <c r="L138" s="252"/>
      <c r="M138" s="253" t="s">
        <v>1</v>
      </c>
      <c r="N138" s="254" t="s">
        <v>42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323</v>
      </c>
      <c r="AT138" s="230" t="s">
        <v>195</v>
      </c>
      <c r="AU138" s="230" t="s">
        <v>84</v>
      </c>
      <c r="AY138" s="16" t="s">
        <v>147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154</v>
      </c>
      <c r="BK138" s="231">
        <f>ROUND(I138*H138,2)</f>
        <v>0</v>
      </c>
      <c r="BL138" s="16" t="s">
        <v>235</v>
      </c>
      <c r="BM138" s="230" t="s">
        <v>1868</v>
      </c>
    </row>
    <row r="139" s="2" customFormat="1" ht="16.5" customHeight="1">
      <c r="A139" s="37"/>
      <c r="B139" s="38"/>
      <c r="C139" s="244" t="s">
        <v>230</v>
      </c>
      <c r="D139" s="244" t="s">
        <v>195</v>
      </c>
      <c r="E139" s="245" t="s">
        <v>1869</v>
      </c>
      <c r="F139" s="246" t="s">
        <v>1870</v>
      </c>
      <c r="G139" s="247" t="s">
        <v>215</v>
      </c>
      <c r="H139" s="248">
        <v>1460</v>
      </c>
      <c r="I139" s="249"/>
      <c r="J139" s="250">
        <f>ROUND(I139*H139,2)</f>
        <v>0</v>
      </c>
      <c r="K139" s="251"/>
      <c r="L139" s="252"/>
      <c r="M139" s="253" t="s">
        <v>1</v>
      </c>
      <c r="N139" s="254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323</v>
      </c>
      <c r="AT139" s="230" t="s">
        <v>195</v>
      </c>
      <c r="AU139" s="230" t="s">
        <v>84</v>
      </c>
      <c r="AY139" s="16" t="s">
        <v>147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154</v>
      </c>
      <c r="BK139" s="231">
        <f>ROUND(I139*H139,2)</f>
        <v>0</v>
      </c>
      <c r="BL139" s="16" t="s">
        <v>235</v>
      </c>
      <c r="BM139" s="230" t="s">
        <v>1871</v>
      </c>
    </row>
    <row r="140" s="2" customFormat="1" ht="44.25" customHeight="1">
      <c r="A140" s="37"/>
      <c r="B140" s="38"/>
      <c r="C140" s="244" t="s">
        <v>235</v>
      </c>
      <c r="D140" s="244" t="s">
        <v>195</v>
      </c>
      <c r="E140" s="245" t="s">
        <v>1872</v>
      </c>
      <c r="F140" s="246" t="s">
        <v>1873</v>
      </c>
      <c r="G140" s="247" t="s">
        <v>1874</v>
      </c>
      <c r="H140" s="248">
        <v>64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42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323</v>
      </c>
      <c r="AT140" s="230" t="s">
        <v>195</v>
      </c>
      <c r="AU140" s="230" t="s">
        <v>84</v>
      </c>
      <c r="AY140" s="16" t="s">
        <v>147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154</v>
      </c>
      <c r="BK140" s="231">
        <f>ROUND(I140*H140,2)</f>
        <v>0</v>
      </c>
      <c r="BL140" s="16" t="s">
        <v>235</v>
      </c>
      <c r="BM140" s="230" t="s">
        <v>1875</v>
      </c>
    </row>
    <row r="141" s="2" customFormat="1" ht="16.5" customHeight="1">
      <c r="A141" s="37"/>
      <c r="B141" s="38"/>
      <c r="C141" s="218" t="s">
        <v>240</v>
      </c>
      <c r="D141" s="218" t="s">
        <v>149</v>
      </c>
      <c r="E141" s="219" t="s">
        <v>1876</v>
      </c>
      <c r="F141" s="220" t="s">
        <v>1877</v>
      </c>
      <c r="G141" s="221" t="s">
        <v>1834</v>
      </c>
      <c r="H141" s="222">
        <v>295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42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235</v>
      </c>
      <c r="AT141" s="230" t="s">
        <v>149</v>
      </c>
      <c r="AU141" s="230" t="s">
        <v>84</v>
      </c>
      <c r="AY141" s="16" t="s">
        <v>147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154</v>
      </c>
      <c r="BK141" s="231">
        <f>ROUND(I141*H141,2)</f>
        <v>0</v>
      </c>
      <c r="BL141" s="16" t="s">
        <v>235</v>
      </c>
      <c r="BM141" s="230" t="s">
        <v>333</v>
      </c>
    </row>
    <row r="142" s="12" customFormat="1" ht="25.92" customHeight="1">
      <c r="A142" s="12"/>
      <c r="B142" s="202"/>
      <c r="C142" s="203"/>
      <c r="D142" s="204" t="s">
        <v>75</v>
      </c>
      <c r="E142" s="205" t="s">
        <v>1878</v>
      </c>
      <c r="F142" s="205" t="s">
        <v>1879</v>
      </c>
      <c r="G142" s="203"/>
      <c r="H142" s="203"/>
      <c r="I142" s="206"/>
      <c r="J142" s="207">
        <f>BK142</f>
        <v>0</v>
      </c>
      <c r="K142" s="203"/>
      <c r="L142" s="208"/>
      <c r="M142" s="209"/>
      <c r="N142" s="210"/>
      <c r="O142" s="210"/>
      <c r="P142" s="211">
        <f>SUM(P143:P145)</f>
        <v>0</v>
      </c>
      <c r="Q142" s="210"/>
      <c r="R142" s="211">
        <f>SUM(R143:R145)</f>
        <v>0</v>
      </c>
      <c r="S142" s="210"/>
      <c r="T142" s="212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154</v>
      </c>
      <c r="AT142" s="214" t="s">
        <v>75</v>
      </c>
      <c r="AU142" s="214" t="s">
        <v>76</v>
      </c>
      <c r="AY142" s="213" t="s">
        <v>147</v>
      </c>
      <c r="BK142" s="215">
        <f>SUM(BK143:BK145)</f>
        <v>0</v>
      </c>
    </row>
    <row r="143" s="2" customFormat="1" ht="16.5" customHeight="1">
      <c r="A143" s="37"/>
      <c r="B143" s="38"/>
      <c r="C143" s="244" t="s">
        <v>245</v>
      </c>
      <c r="D143" s="244" t="s">
        <v>195</v>
      </c>
      <c r="E143" s="245" t="s">
        <v>1878</v>
      </c>
      <c r="F143" s="246" t="s">
        <v>1880</v>
      </c>
      <c r="G143" s="247" t="s">
        <v>215</v>
      </c>
      <c r="H143" s="248">
        <v>1835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42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323</v>
      </c>
      <c r="AT143" s="230" t="s">
        <v>195</v>
      </c>
      <c r="AU143" s="230" t="s">
        <v>84</v>
      </c>
      <c r="AY143" s="16" t="s">
        <v>147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154</v>
      </c>
      <c r="BK143" s="231">
        <f>ROUND(I143*H143,2)</f>
        <v>0</v>
      </c>
      <c r="BL143" s="16" t="s">
        <v>235</v>
      </c>
      <c r="BM143" s="230" t="s">
        <v>1881</v>
      </c>
    </row>
    <row r="144" s="2" customFormat="1" ht="16.5" customHeight="1">
      <c r="A144" s="37"/>
      <c r="B144" s="38"/>
      <c r="C144" s="244" t="s">
        <v>251</v>
      </c>
      <c r="D144" s="244" t="s">
        <v>195</v>
      </c>
      <c r="E144" s="245" t="s">
        <v>1882</v>
      </c>
      <c r="F144" s="246" t="s">
        <v>1883</v>
      </c>
      <c r="G144" s="247" t="s">
        <v>215</v>
      </c>
      <c r="H144" s="248">
        <v>10</v>
      </c>
      <c r="I144" s="249"/>
      <c r="J144" s="250">
        <f>ROUND(I144*H144,2)</f>
        <v>0</v>
      </c>
      <c r="K144" s="251"/>
      <c r="L144" s="252"/>
      <c r="M144" s="253" t="s">
        <v>1</v>
      </c>
      <c r="N144" s="254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323</v>
      </c>
      <c r="AT144" s="230" t="s">
        <v>195</v>
      </c>
      <c r="AU144" s="230" t="s">
        <v>84</v>
      </c>
      <c r="AY144" s="16" t="s">
        <v>147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154</v>
      </c>
      <c r="BK144" s="231">
        <f>ROUND(I144*H144,2)</f>
        <v>0</v>
      </c>
      <c r="BL144" s="16" t="s">
        <v>235</v>
      </c>
      <c r="BM144" s="230" t="s">
        <v>1884</v>
      </c>
    </row>
    <row r="145" s="2" customFormat="1" ht="16.5" customHeight="1">
      <c r="A145" s="37"/>
      <c r="B145" s="38"/>
      <c r="C145" s="218" t="s">
        <v>257</v>
      </c>
      <c r="D145" s="218" t="s">
        <v>149</v>
      </c>
      <c r="E145" s="219" t="s">
        <v>1885</v>
      </c>
      <c r="F145" s="220" t="s">
        <v>1886</v>
      </c>
      <c r="G145" s="221" t="s">
        <v>1834</v>
      </c>
      <c r="H145" s="222">
        <v>205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42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235</v>
      </c>
      <c r="AT145" s="230" t="s">
        <v>149</v>
      </c>
      <c r="AU145" s="230" t="s">
        <v>84</v>
      </c>
      <c r="AY145" s="16" t="s">
        <v>147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154</v>
      </c>
      <c r="BK145" s="231">
        <f>ROUND(I145*H145,2)</f>
        <v>0</v>
      </c>
      <c r="BL145" s="16" t="s">
        <v>235</v>
      </c>
      <c r="BM145" s="230" t="s">
        <v>368</v>
      </c>
    </row>
    <row r="146" s="12" customFormat="1" ht="25.92" customHeight="1">
      <c r="A146" s="12"/>
      <c r="B146" s="202"/>
      <c r="C146" s="203"/>
      <c r="D146" s="204" t="s">
        <v>75</v>
      </c>
      <c r="E146" s="205" t="s">
        <v>1887</v>
      </c>
      <c r="F146" s="205" t="s">
        <v>1888</v>
      </c>
      <c r="G146" s="203"/>
      <c r="H146" s="203"/>
      <c r="I146" s="206"/>
      <c r="J146" s="207">
        <f>BK146</f>
        <v>0</v>
      </c>
      <c r="K146" s="203"/>
      <c r="L146" s="208"/>
      <c r="M146" s="209"/>
      <c r="N146" s="210"/>
      <c r="O146" s="210"/>
      <c r="P146" s="211">
        <f>SUM(P147:P177)</f>
        <v>0</v>
      </c>
      <c r="Q146" s="210"/>
      <c r="R146" s="211">
        <f>SUM(R147:R177)</f>
        <v>0</v>
      </c>
      <c r="S146" s="210"/>
      <c r="T146" s="212">
        <f>SUM(T147:T177)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154</v>
      </c>
      <c r="AT146" s="214" t="s">
        <v>75</v>
      </c>
      <c r="AU146" s="214" t="s">
        <v>76</v>
      </c>
      <c r="AY146" s="213" t="s">
        <v>147</v>
      </c>
      <c r="BK146" s="215">
        <f>SUM(BK147:BK177)</f>
        <v>0</v>
      </c>
    </row>
    <row r="147" s="2" customFormat="1" ht="24.15" customHeight="1">
      <c r="A147" s="37"/>
      <c r="B147" s="38"/>
      <c r="C147" s="244" t="s">
        <v>7</v>
      </c>
      <c r="D147" s="244" t="s">
        <v>195</v>
      </c>
      <c r="E147" s="245" t="s">
        <v>1889</v>
      </c>
      <c r="F147" s="246" t="s">
        <v>1890</v>
      </c>
      <c r="G147" s="247" t="s">
        <v>1874</v>
      </c>
      <c r="H147" s="248">
        <v>22</v>
      </c>
      <c r="I147" s="249"/>
      <c r="J147" s="250">
        <f>ROUND(I147*H147,2)</f>
        <v>0</v>
      </c>
      <c r="K147" s="251"/>
      <c r="L147" s="252"/>
      <c r="M147" s="253" t="s">
        <v>1</v>
      </c>
      <c r="N147" s="254" t="s">
        <v>42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323</v>
      </c>
      <c r="AT147" s="230" t="s">
        <v>195</v>
      </c>
      <c r="AU147" s="230" t="s">
        <v>84</v>
      </c>
      <c r="AY147" s="16" t="s">
        <v>147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154</v>
      </c>
      <c r="BK147" s="231">
        <f>ROUND(I147*H147,2)</f>
        <v>0</v>
      </c>
      <c r="BL147" s="16" t="s">
        <v>235</v>
      </c>
      <c r="BM147" s="230" t="s">
        <v>1891</v>
      </c>
    </row>
    <row r="148" s="2" customFormat="1" ht="16.5" customHeight="1">
      <c r="A148" s="37"/>
      <c r="B148" s="38"/>
      <c r="C148" s="244" t="s">
        <v>269</v>
      </c>
      <c r="D148" s="244" t="s">
        <v>195</v>
      </c>
      <c r="E148" s="245" t="s">
        <v>1892</v>
      </c>
      <c r="F148" s="246" t="s">
        <v>1893</v>
      </c>
      <c r="G148" s="247" t="s">
        <v>761</v>
      </c>
      <c r="H148" s="248">
        <v>50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42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323</v>
      </c>
      <c r="AT148" s="230" t="s">
        <v>195</v>
      </c>
      <c r="AU148" s="230" t="s">
        <v>84</v>
      </c>
      <c r="AY148" s="16" t="s">
        <v>147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154</v>
      </c>
      <c r="BK148" s="231">
        <f>ROUND(I148*H148,2)</f>
        <v>0</v>
      </c>
      <c r="BL148" s="16" t="s">
        <v>235</v>
      </c>
      <c r="BM148" s="230" t="s">
        <v>1894</v>
      </c>
    </row>
    <row r="149" s="2" customFormat="1" ht="16.5" customHeight="1">
      <c r="A149" s="37"/>
      <c r="B149" s="38"/>
      <c r="C149" s="244" t="s">
        <v>274</v>
      </c>
      <c r="D149" s="244" t="s">
        <v>195</v>
      </c>
      <c r="E149" s="245" t="s">
        <v>1895</v>
      </c>
      <c r="F149" s="246" t="s">
        <v>1896</v>
      </c>
      <c r="G149" s="247" t="s">
        <v>761</v>
      </c>
      <c r="H149" s="248">
        <v>90</v>
      </c>
      <c r="I149" s="249"/>
      <c r="J149" s="250">
        <f>ROUND(I149*H149,2)</f>
        <v>0</v>
      </c>
      <c r="K149" s="251"/>
      <c r="L149" s="252"/>
      <c r="M149" s="253" t="s">
        <v>1</v>
      </c>
      <c r="N149" s="254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323</v>
      </c>
      <c r="AT149" s="230" t="s">
        <v>195</v>
      </c>
      <c r="AU149" s="230" t="s">
        <v>84</v>
      </c>
      <c r="AY149" s="16" t="s">
        <v>147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154</v>
      </c>
      <c r="BK149" s="231">
        <f>ROUND(I149*H149,2)</f>
        <v>0</v>
      </c>
      <c r="BL149" s="16" t="s">
        <v>235</v>
      </c>
      <c r="BM149" s="230" t="s">
        <v>1897</v>
      </c>
    </row>
    <row r="150" s="2" customFormat="1" ht="16.5" customHeight="1">
      <c r="A150" s="37"/>
      <c r="B150" s="38"/>
      <c r="C150" s="244" t="s">
        <v>279</v>
      </c>
      <c r="D150" s="244" t="s">
        <v>195</v>
      </c>
      <c r="E150" s="245" t="s">
        <v>1898</v>
      </c>
      <c r="F150" s="246" t="s">
        <v>1899</v>
      </c>
      <c r="G150" s="247" t="s">
        <v>215</v>
      </c>
      <c r="H150" s="248">
        <v>60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42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323</v>
      </c>
      <c r="AT150" s="230" t="s">
        <v>195</v>
      </c>
      <c r="AU150" s="230" t="s">
        <v>84</v>
      </c>
      <c r="AY150" s="16" t="s">
        <v>147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154</v>
      </c>
      <c r="BK150" s="231">
        <f>ROUND(I150*H150,2)</f>
        <v>0</v>
      </c>
      <c r="BL150" s="16" t="s">
        <v>235</v>
      </c>
      <c r="BM150" s="230" t="s">
        <v>1900</v>
      </c>
    </row>
    <row r="151" s="2" customFormat="1" ht="16.5" customHeight="1">
      <c r="A151" s="37"/>
      <c r="B151" s="38"/>
      <c r="C151" s="244" t="s">
        <v>284</v>
      </c>
      <c r="D151" s="244" t="s">
        <v>195</v>
      </c>
      <c r="E151" s="245" t="s">
        <v>1901</v>
      </c>
      <c r="F151" s="246" t="s">
        <v>1902</v>
      </c>
      <c r="G151" s="247" t="s">
        <v>215</v>
      </c>
      <c r="H151" s="248">
        <v>830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42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323</v>
      </c>
      <c r="AT151" s="230" t="s">
        <v>195</v>
      </c>
      <c r="AU151" s="230" t="s">
        <v>84</v>
      </c>
      <c r="AY151" s="16" t="s">
        <v>147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154</v>
      </c>
      <c r="BK151" s="231">
        <f>ROUND(I151*H151,2)</f>
        <v>0</v>
      </c>
      <c r="BL151" s="16" t="s">
        <v>235</v>
      </c>
      <c r="BM151" s="230" t="s">
        <v>1903</v>
      </c>
    </row>
    <row r="152" s="2" customFormat="1" ht="24.15" customHeight="1">
      <c r="A152" s="37"/>
      <c r="B152" s="38"/>
      <c r="C152" s="244" t="s">
        <v>289</v>
      </c>
      <c r="D152" s="244" t="s">
        <v>195</v>
      </c>
      <c r="E152" s="245" t="s">
        <v>1904</v>
      </c>
      <c r="F152" s="246" t="s">
        <v>1905</v>
      </c>
      <c r="G152" s="247" t="s">
        <v>1874</v>
      </c>
      <c r="H152" s="248">
        <v>2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42</v>
      </c>
      <c r="O152" s="90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323</v>
      </c>
      <c r="AT152" s="230" t="s">
        <v>195</v>
      </c>
      <c r="AU152" s="230" t="s">
        <v>84</v>
      </c>
      <c r="AY152" s="16" t="s">
        <v>147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154</v>
      </c>
      <c r="BK152" s="231">
        <f>ROUND(I152*H152,2)</f>
        <v>0</v>
      </c>
      <c r="BL152" s="16" t="s">
        <v>235</v>
      </c>
      <c r="BM152" s="230" t="s">
        <v>1906</v>
      </c>
    </row>
    <row r="153" s="2" customFormat="1" ht="16.5" customHeight="1">
      <c r="A153" s="37"/>
      <c r="B153" s="38"/>
      <c r="C153" s="244" t="s">
        <v>296</v>
      </c>
      <c r="D153" s="244" t="s">
        <v>195</v>
      </c>
      <c r="E153" s="245" t="s">
        <v>1907</v>
      </c>
      <c r="F153" s="246" t="s">
        <v>1908</v>
      </c>
      <c r="G153" s="247" t="s">
        <v>761</v>
      </c>
      <c r="H153" s="248">
        <v>240</v>
      </c>
      <c r="I153" s="249"/>
      <c r="J153" s="250">
        <f>ROUND(I153*H153,2)</f>
        <v>0</v>
      </c>
      <c r="K153" s="251"/>
      <c r="L153" s="252"/>
      <c r="M153" s="253" t="s">
        <v>1</v>
      </c>
      <c r="N153" s="254" t="s">
        <v>42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323</v>
      </c>
      <c r="AT153" s="230" t="s">
        <v>195</v>
      </c>
      <c r="AU153" s="230" t="s">
        <v>84</v>
      </c>
      <c r="AY153" s="16" t="s">
        <v>147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154</v>
      </c>
      <c r="BK153" s="231">
        <f>ROUND(I153*H153,2)</f>
        <v>0</v>
      </c>
      <c r="BL153" s="16" t="s">
        <v>235</v>
      </c>
      <c r="BM153" s="230" t="s">
        <v>1909</v>
      </c>
    </row>
    <row r="154" s="2" customFormat="1" ht="24.15" customHeight="1">
      <c r="A154" s="37"/>
      <c r="B154" s="38"/>
      <c r="C154" s="244" t="s">
        <v>301</v>
      </c>
      <c r="D154" s="244" t="s">
        <v>195</v>
      </c>
      <c r="E154" s="245" t="s">
        <v>1910</v>
      </c>
      <c r="F154" s="246" t="s">
        <v>1911</v>
      </c>
      <c r="G154" s="247" t="s">
        <v>1874</v>
      </c>
      <c r="H154" s="248">
        <v>4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323</v>
      </c>
      <c r="AT154" s="230" t="s">
        <v>195</v>
      </c>
      <c r="AU154" s="230" t="s">
        <v>84</v>
      </c>
      <c r="AY154" s="16" t="s">
        <v>147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154</v>
      </c>
      <c r="BK154" s="231">
        <f>ROUND(I154*H154,2)</f>
        <v>0</v>
      </c>
      <c r="BL154" s="16" t="s">
        <v>235</v>
      </c>
      <c r="BM154" s="230" t="s">
        <v>1912</v>
      </c>
    </row>
    <row r="155" s="2" customFormat="1" ht="24.15" customHeight="1">
      <c r="A155" s="37"/>
      <c r="B155" s="38"/>
      <c r="C155" s="244" t="s">
        <v>306</v>
      </c>
      <c r="D155" s="244" t="s">
        <v>195</v>
      </c>
      <c r="E155" s="245" t="s">
        <v>1913</v>
      </c>
      <c r="F155" s="246" t="s">
        <v>1914</v>
      </c>
      <c r="G155" s="247" t="s">
        <v>1874</v>
      </c>
      <c r="H155" s="248">
        <v>4</v>
      </c>
      <c r="I155" s="249"/>
      <c r="J155" s="250">
        <f>ROUND(I155*H155,2)</f>
        <v>0</v>
      </c>
      <c r="K155" s="251"/>
      <c r="L155" s="252"/>
      <c r="M155" s="253" t="s">
        <v>1</v>
      </c>
      <c r="N155" s="254" t="s">
        <v>42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323</v>
      </c>
      <c r="AT155" s="230" t="s">
        <v>195</v>
      </c>
      <c r="AU155" s="230" t="s">
        <v>84</v>
      </c>
      <c r="AY155" s="16" t="s">
        <v>147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154</v>
      </c>
      <c r="BK155" s="231">
        <f>ROUND(I155*H155,2)</f>
        <v>0</v>
      </c>
      <c r="BL155" s="16" t="s">
        <v>235</v>
      </c>
      <c r="BM155" s="230" t="s">
        <v>1915</v>
      </c>
    </row>
    <row r="156" s="2" customFormat="1" ht="16.5" customHeight="1">
      <c r="A156" s="37"/>
      <c r="B156" s="38"/>
      <c r="C156" s="244" t="s">
        <v>310</v>
      </c>
      <c r="D156" s="244" t="s">
        <v>195</v>
      </c>
      <c r="E156" s="245" t="s">
        <v>1916</v>
      </c>
      <c r="F156" s="246" t="s">
        <v>1917</v>
      </c>
      <c r="G156" s="247" t="s">
        <v>761</v>
      </c>
      <c r="H156" s="248">
        <v>12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42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323</v>
      </c>
      <c r="AT156" s="230" t="s">
        <v>195</v>
      </c>
      <c r="AU156" s="230" t="s">
        <v>84</v>
      </c>
      <c r="AY156" s="16" t="s">
        <v>147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154</v>
      </c>
      <c r="BK156" s="231">
        <f>ROUND(I156*H156,2)</f>
        <v>0</v>
      </c>
      <c r="BL156" s="16" t="s">
        <v>235</v>
      </c>
      <c r="BM156" s="230" t="s">
        <v>1918</v>
      </c>
    </row>
    <row r="157" s="2" customFormat="1" ht="24.15" customHeight="1">
      <c r="A157" s="37"/>
      <c r="B157" s="38"/>
      <c r="C157" s="244" t="s">
        <v>318</v>
      </c>
      <c r="D157" s="244" t="s">
        <v>195</v>
      </c>
      <c r="E157" s="245" t="s">
        <v>1919</v>
      </c>
      <c r="F157" s="246" t="s">
        <v>1920</v>
      </c>
      <c r="G157" s="247" t="s">
        <v>1874</v>
      </c>
      <c r="H157" s="248">
        <v>6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42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323</v>
      </c>
      <c r="AT157" s="230" t="s">
        <v>195</v>
      </c>
      <c r="AU157" s="230" t="s">
        <v>84</v>
      </c>
      <c r="AY157" s="16" t="s">
        <v>147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154</v>
      </c>
      <c r="BK157" s="231">
        <f>ROUND(I157*H157,2)</f>
        <v>0</v>
      </c>
      <c r="BL157" s="16" t="s">
        <v>235</v>
      </c>
      <c r="BM157" s="230" t="s">
        <v>1921</v>
      </c>
    </row>
    <row r="158" s="2" customFormat="1" ht="16.5" customHeight="1">
      <c r="A158" s="37"/>
      <c r="B158" s="38"/>
      <c r="C158" s="244" t="s">
        <v>323</v>
      </c>
      <c r="D158" s="244" t="s">
        <v>195</v>
      </c>
      <c r="E158" s="245" t="s">
        <v>1922</v>
      </c>
      <c r="F158" s="246" t="s">
        <v>1923</v>
      </c>
      <c r="G158" s="247" t="s">
        <v>761</v>
      </c>
      <c r="H158" s="248">
        <v>18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42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323</v>
      </c>
      <c r="AT158" s="230" t="s">
        <v>195</v>
      </c>
      <c r="AU158" s="230" t="s">
        <v>84</v>
      </c>
      <c r="AY158" s="16" t="s">
        <v>147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154</v>
      </c>
      <c r="BK158" s="231">
        <f>ROUND(I158*H158,2)</f>
        <v>0</v>
      </c>
      <c r="BL158" s="16" t="s">
        <v>235</v>
      </c>
      <c r="BM158" s="230" t="s">
        <v>1924</v>
      </c>
    </row>
    <row r="159" s="2" customFormat="1" ht="16.5" customHeight="1">
      <c r="A159" s="37"/>
      <c r="B159" s="38"/>
      <c r="C159" s="244" t="s">
        <v>327</v>
      </c>
      <c r="D159" s="244" t="s">
        <v>195</v>
      </c>
      <c r="E159" s="245" t="s">
        <v>1925</v>
      </c>
      <c r="F159" s="246" t="s">
        <v>1926</v>
      </c>
      <c r="G159" s="247" t="s">
        <v>761</v>
      </c>
      <c r="H159" s="248">
        <v>15</v>
      </c>
      <c r="I159" s="249"/>
      <c r="J159" s="250">
        <f>ROUND(I159*H159,2)</f>
        <v>0</v>
      </c>
      <c r="K159" s="251"/>
      <c r="L159" s="252"/>
      <c r="M159" s="253" t="s">
        <v>1</v>
      </c>
      <c r="N159" s="254" t="s">
        <v>42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323</v>
      </c>
      <c r="AT159" s="230" t="s">
        <v>195</v>
      </c>
      <c r="AU159" s="230" t="s">
        <v>84</v>
      </c>
      <c r="AY159" s="16" t="s">
        <v>147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154</v>
      </c>
      <c r="BK159" s="231">
        <f>ROUND(I159*H159,2)</f>
        <v>0</v>
      </c>
      <c r="BL159" s="16" t="s">
        <v>235</v>
      </c>
      <c r="BM159" s="230" t="s">
        <v>1927</v>
      </c>
    </row>
    <row r="160" s="2" customFormat="1" ht="16.5" customHeight="1">
      <c r="A160" s="37"/>
      <c r="B160" s="38"/>
      <c r="C160" s="244" t="s">
        <v>333</v>
      </c>
      <c r="D160" s="244" t="s">
        <v>195</v>
      </c>
      <c r="E160" s="245" t="s">
        <v>1928</v>
      </c>
      <c r="F160" s="246" t="s">
        <v>1929</v>
      </c>
      <c r="G160" s="247" t="s">
        <v>761</v>
      </c>
      <c r="H160" s="248">
        <v>32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42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323</v>
      </c>
      <c r="AT160" s="230" t="s">
        <v>195</v>
      </c>
      <c r="AU160" s="230" t="s">
        <v>84</v>
      </c>
      <c r="AY160" s="16" t="s">
        <v>147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154</v>
      </c>
      <c r="BK160" s="231">
        <f>ROUND(I160*H160,2)</f>
        <v>0</v>
      </c>
      <c r="BL160" s="16" t="s">
        <v>235</v>
      </c>
      <c r="BM160" s="230" t="s">
        <v>1930</v>
      </c>
    </row>
    <row r="161" s="2" customFormat="1" ht="16.5" customHeight="1">
      <c r="A161" s="37"/>
      <c r="B161" s="38"/>
      <c r="C161" s="244" t="s">
        <v>338</v>
      </c>
      <c r="D161" s="244" t="s">
        <v>195</v>
      </c>
      <c r="E161" s="245" t="s">
        <v>1931</v>
      </c>
      <c r="F161" s="246" t="s">
        <v>1932</v>
      </c>
      <c r="G161" s="247" t="s">
        <v>761</v>
      </c>
      <c r="H161" s="248">
        <v>40</v>
      </c>
      <c r="I161" s="249"/>
      <c r="J161" s="250">
        <f>ROUND(I161*H161,2)</f>
        <v>0</v>
      </c>
      <c r="K161" s="251"/>
      <c r="L161" s="252"/>
      <c r="M161" s="253" t="s">
        <v>1</v>
      </c>
      <c r="N161" s="254" t="s">
        <v>42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323</v>
      </c>
      <c r="AT161" s="230" t="s">
        <v>195</v>
      </c>
      <c r="AU161" s="230" t="s">
        <v>84</v>
      </c>
      <c r="AY161" s="16" t="s">
        <v>147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154</v>
      </c>
      <c r="BK161" s="231">
        <f>ROUND(I161*H161,2)</f>
        <v>0</v>
      </c>
      <c r="BL161" s="16" t="s">
        <v>235</v>
      </c>
      <c r="BM161" s="230" t="s">
        <v>1933</v>
      </c>
    </row>
    <row r="162" s="2" customFormat="1" ht="16.5" customHeight="1">
      <c r="A162" s="37"/>
      <c r="B162" s="38"/>
      <c r="C162" s="244" t="s">
        <v>344</v>
      </c>
      <c r="D162" s="244" t="s">
        <v>195</v>
      </c>
      <c r="E162" s="245" t="s">
        <v>1934</v>
      </c>
      <c r="F162" s="246" t="s">
        <v>1935</v>
      </c>
      <c r="G162" s="247" t="s">
        <v>761</v>
      </c>
      <c r="H162" s="248">
        <v>270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323</v>
      </c>
      <c r="AT162" s="230" t="s">
        <v>195</v>
      </c>
      <c r="AU162" s="230" t="s">
        <v>84</v>
      </c>
      <c r="AY162" s="16" t="s">
        <v>147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154</v>
      </c>
      <c r="BK162" s="231">
        <f>ROUND(I162*H162,2)</f>
        <v>0</v>
      </c>
      <c r="BL162" s="16" t="s">
        <v>235</v>
      </c>
      <c r="BM162" s="230" t="s">
        <v>1936</v>
      </c>
    </row>
    <row r="163" s="2" customFormat="1" ht="21.75" customHeight="1">
      <c r="A163" s="37"/>
      <c r="B163" s="38"/>
      <c r="C163" s="244" t="s">
        <v>350</v>
      </c>
      <c r="D163" s="244" t="s">
        <v>195</v>
      </c>
      <c r="E163" s="245" t="s">
        <v>1937</v>
      </c>
      <c r="F163" s="246" t="s">
        <v>1938</v>
      </c>
      <c r="G163" s="247" t="s">
        <v>761</v>
      </c>
      <c r="H163" s="248">
        <v>20</v>
      </c>
      <c r="I163" s="249"/>
      <c r="J163" s="250">
        <f>ROUND(I163*H163,2)</f>
        <v>0</v>
      </c>
      <c r="K163" s="251"/>
      <c r="L163" s="252"/>
      <c r="M163" s="253" t="s">
        <v>1</v>
      </c>
      <c r="N163" s="254" t="s">
        <v>42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323</v>
      </c>
      <c r="AT163" s="230" t="s">
        <v>195</v>
      </c>
      <c r="AU163" s="230" t="s">
        <v>84</v>
      </c>
      <c r="AY163" s="16" t="s">
        <v>147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154</v>
      </c>
      <c r="BK163" s="231">
        <f>ROUND(I163*H163,2)</f>
        <v>0</v>
      </c>
      <c r="BL163" s="16" t="s">
        <v>235</v>
      </c>
      <c r="BM163" s="230" t="s">
        <v>1939</v>
      </c>
    </row>
    <row r="164" s="2" customFormat="1" ht="24.15" customHeight="1">
      <c r="A164" s="37"/>
      <c r="B164" s="38"/>
      <c r="C164" s="244" t="s">
        <v>356</v>
      </c>
      <c r="D164" s="244" t="s">
        <v>195</v>
      </c>
      <c r="E164" s="245" t="s">
        <v>1940</v>
      </c>
      <c r="F164" s="246" t="s">
        <v>1941</v>
      </c>
      <c r="G164" s="247" t="s">
        <v>761</v>
      </c>
      <c r="H164" s="248">
        <v>12</v>
      </c>
      <c r="I164" s="249"/>
      <c r="J164" s="250">
        <f>ROUND(I164*H164,2)</f>
        <v>0</v>
      </c>
      <c r="K164" s="251"/>
      <c r="L164" s="252"/>
      <c r="M164" s="253" t="s">
        <v>1</v>
      </c>
      <c r="N164" s="254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323</v>
      </c>
      <c r="AT164" s="230" t="s">
        <v>195</v>
      </c>
      <c r="AU164" s="230" t="s">
        <v>84</v>
      </c>
      <c r="AY164" s="16" t="s">
        <v>147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154</v>
      </c>
      <c r="BK164" s="231">
        <f>ROUND(I164*H164,2)</f>
        <v>0</v>
      </c>
      <c r="BL164" s="16" t="s">
        <v>235</v>
      </c>
      <c r="BM164" s="230" t="s">
        <v>1942</v>
      </c>
    </row>
    <row r="165" s="2" customFormat="1" ht="24.15" customHeight="1">
      <c r="A165" s="37"/>
      <c r="B165" s="38"/>
      <c r="C165" s="244" t="s">
        <v>362</v>
      </c>
      <c r="D165" s="244" t="s">
        <v>195</v>
      </c>
      <c r="E165" s="245" t="s">
        <v>1943</v>
      </c>
      <c r="F165" s="246" t="s">
        <v>1944</v>
      </c>
      <c r="G165" s="247" t="s">
        <v>761</v>
      </c>
      <c r="H165" s="248">
        <v>5</v>
      </c>
      <c r="I165" s="249"/>
      <c r="J165" s="250">
        <f>ROUND(I165*H165,2)</f>
        <v>0</v>
      </c>
      <c r="K165" s="251"/>
      <c r="L165" s="252"/>
      <c r="M165" s="253" t="s">
        <v>1</v>
      </c>
      <c r="N165" s="254" t="s">
        <v>42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323</v>
      </c>
      <c r="AT165" s="230" t="s">
        <v>195</v>
      </c>
      <c r="AU165" s="230" t="s">
        <v>84</v>
      </c>
      <c r="AY165" s="16" t="s">
        <v>147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154</v>
      </c>
      <c r="BK165" s="231">
        <f>ROUND(I165*H165,2)</f>
        <v>0</v>
      </c>
      <c r="BL165" s="16" t="s">
        <v>235</v>
      </c>
      <c r="BM165" s="230" t="s">
        <v>1945</v>
      </c>
    </row>
    <row r="166" s="2" customFormat="1" ht="16.5" customHeight="1">
      <c r="A166" s="37"/>
      <c r="B166" s="38"/>
      <c r="C166" s="244" t="s">
        <v>368</v>
      </c>
      <c r="D166" s="244" t="s">
        <v>195</v>
      </c>
      <c r="E166" s="245" t="s">
        <v>1946</v>
      </c>
      <c r="F166" s="246" t="s">
        <v>1947</v>
      </c>
      <c r="G166" s="247" t="s">
        <v>215</v>
      </c>
      <c r="H166" s="248">
        <v>110</v>
      </c>
      <c r="I166" s="249"/>
      <c r="J166" s="250">
        <f>ROUND(I166*H166,2)</f>
        <v>0</v>
      </c>
      <c r="K166" s="251"/>
      <c r="L166" s="252"/>
      <c r="M166" s="253" t="s">
        <v>1</v>
      </c>
      <c r="N166" s="254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323</v>
      </c>
      <c r="AT166" s="230" t="s">
        <v>195</v>
      </c>
      <c r="AU166" s="230" t="s">
        <v>84</v>
      </c>
      <c r="AY166" s="16" t="s">
        <v>147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154</v>
      </c>
      <c r="BK166" s="231">
        <f>ROUND(I166*H166,2)</f>
        <v>0</v>
      </c>
      <c r="BL166" s="16" t="s">
        <v>235</v>
      </c>
      <c r="BM166" s="230" t="s">
        <v>1948</v>
      </c>
    </row>
    <row r="167" s="2" customFormat="1" ht="16.5" customHeight="1">
      <c r="A167" s="37"/>
      <c r="B167" s="38"/>
      <c r="C167" s="244" t="s">
        <v>374</v>
      </c>
      <c r="D167" s="244" t="s">
        <v>195</v>
      </c>
      <c r="E167" s="245" t="s">
        <v>1949</v>
      </c>
      <c r="F167" s="246" t="s">
        <v>1950</v>
      </c>
      <c r="G167" s="247" t="s">
        <v>761</v>
      </c>
      <c r="H167" s="248">
        <v>15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42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323</v>
      </c>
      <c r="AT167" s="230" t="s">
        <v>195</v>
      </c>
      <c r="AU167" s="230" t="s">
        <v>84</v>
      </c>
      <c r="AY167" s="16" t="s">
        <v>147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154</v>
      </c>
      <c r="BK167" s="231">
        <f>ROUND(I167*H167,2)</f>
        <v>0</v>
      </c>
      <c r="BL167" s="16" t="s">
        <v>235</v>
      </c>
      <c r="BM167" s="230" t="s">
        <v>1951</v>
      </c>
    </row>
    <row r="168" s="2" customFormat="1" ht="16.5" customHeight="1">
      <c r="A168" s="37"/>
      <c r="B168" s="38"/>
      <c r="C168" s="218" t="s">
        <v>382</v>
      </c>
      <c r="D168" s="218" t="s">
        <v>149</v>
      </c>
      <c r="E168" s="219" t="s">
        <v>1952</v>
      </c>
      <c r="F168" s="220" t="s">
        <v>1953</v>
      </c>
      <c r="G168" s="221" t="s">
        <v>1874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235</v>
      </c>
      <c r="AT168" s="230" t="s">
        <v>149</v>
      </c>
      <c r="AU168" s="230" t="s">
        <v>84</v>
      </c>
      <c r="AY168" s="16" t="s">
        <v>147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154</v>
      </c>
      <c r="BK168" s="231">
        <f>ROUND(I168*H168,2)</f>
        <v>0</v>
      </c>
      <c r="BL168" s="16" t="s">
        <v>235</v>
      </c>
      <c r="BM168" s="230" t="s">
        <v>651</v>
      </c>
    </row>
    <row r="169" s="2" customFormat="1" ht="16.5" customHeight="1">
      <c r="A169" s="37"/>
      <c r="B169" s="38"/>
      <c r="C169" s="244" t="s">
        <v>387</v>
      </c>
      <c r="D169" s="244" t="s">
        <v>195</v>
      </c>
      <c r="E169" s="245" t="s">
        <v>1954</v>
      </c>
      <c r="F169" s="246" t="s">
        <v>1955</v>
      </c>
      <c r="G169" s="247" t="s">
        <v>1874</v>
      </c>
      <c r="H169" s="248">
        <v>1</v>
      </c>
      <c r="I169" s="249"/>
      <c r="J169" s="250">
        <f>ROUND(I169*H169,2)</f>
        <v>0</v>
      </c>
      <c r="K169" s="251"/>
      <c r="L169" s="252"/>
      <c r="M169" s="253" t="s">
        <v>1</v>
      </c>
      <c r="N169" s="254" t="s">
        <v>42</v>
      </c>
      <c r="O169" s="90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323</v>
      </c>
      <c r="AT169" s="230" t="s">
        <v>195</v>
      </c>
      <c r="AU169" s="230" t="s">
        <v>84</v>
      </c>
      <c r="AY169" s="16" t="s">
        <v>147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154</v>
      </c>
      <c r="BK169" s="231">
        <f>ROUND(I169*H169,2)</f>
        <v>0</v>
      </c>
      <c r="BL169" s="16" t="s">
        <v>235</v>
      </c>
      <c r="BM169" s="230" t="s">
        <v>1956</v>
      </c>
    </row>
    <row r="170" s="2" customFormat="1" ht="16.5" customHeight="1">
      <c r="A170" s="37"/>
      <c r="B170" s="38"/>
      <c r="C170" s="218" t="s">
        <v>392</v>
      </c>
      <c r="D170" s="218" t="s">
        <v>149</v>
      </c>
      <c r="E170" s="219" t="s">
        <v>1957</v>
      </c>
      <c r="F170" s="220" t="s">
        <v>1958</v>
      </c>
      <c r="G170" s="221" t="s">
        <v>1874</v>
      </c>
      <c r="H170" s="222">
        <v>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42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235</v>
      </c>
      <c r="AT170" s="230" t="s">
        <v>149</v>
      </c>
      <c r="AU170" s="230" t="s">
        <v>84</v>
      </c>
      <c r="AY170" s="16" t="s">
        <v>147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154</v>
      </c>
      <c r="BK170" s="231">
        <f>ROUND(I170*H170,2)</f>
        <v>0</v>
      </c>
      <c r="BL170" s="16" t="s">
        <v>235</v>
      </c>
      <c r="BM170" s="230" t="s">
        <v>671</v>
      </c>
    </row>
    <row r="171" s="2" customFormat="1" ht="16.5" customHeight="1">
      <c r="A171" s="37"/>
      <c r="B171" s="38"/>
      <c r="C171" s="218" t="s">
        <v>398</v>
      </c>
      <c r="D171" s="218" t="s">
        <v>149</v>
      </c>
      <c r="E171" s="219" t="s">
        <v>1959</v>
      </c>
      <c r="F171" s="220" t="s">
        <v>1960</v>
      </c>
      <c r="G171" s="221" t="s">
        <v>1834</v>
      </c>
      <c r="H171" s="222">
        <v>60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42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235</v>
      </c>
      <c r="AT171" s="230" t="s">
        <v>149</v>
      </c>
      <c r="AU171" s="230" t="s">
        <v>84</v>
      </c>
      <c r="AY171" s="16" t="s">
        <v>147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154</v>
      </c>
      <c r="BK171" s="231">
        <f>ROUND(I171*H171,2)</f>
        <v>0</v>
      </c>
      <c r="BL171" s="16" t="s">
        <v>235</v>
      </c>
      <c r="BM171" s="230" t="s">
        <v>681</v>
      </c>
    </row>
    <row r="172" s="2" customFormat="1" ht="16.5" customHeight="1">
      <c r="A172" s="37"/>
      <c r="B172" s="38"/>
      <c r="C172" s="218" t="s">
        <v>402</v>
      </c>
      <c r="D172" s="218" t="s">
        <v>149</v>
      </c>
      <c r="E172" s="219" t="s">
        <v>1961</v>
      </c>
      <c r="F172" s="220" t="s">
        <v>1962</v>
      </c>
      <c r="G172" s="221" t="s">
        <v>1874</v>
      </c>
      <c r="H172" s="222">
        <v>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42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235</v>
      </c>
      <c r="AT172" s="230" t="s">
        <v>149</v>
      </c>
      <c r="AU172" s="230" t="s">
        <v>84</v>
      </c>
      <c r="AY172" s="16" t="s">
        <v>147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154</v>
      </c>
      <c r="BK172" s="231">
        <f>ROUND(I172*H172,2)</f>
        <v>0</v>
      </c>
      <c r="BL172" s="16" t="s">
        <v>235</v>
      </c>
      <c r="BM172" s="230" t="s">
        <v>695</v>
      </c>
    </row>
    <row r="173" s="2" customFormat="1" ht="16.5" customHeight="1">
      <c r="A173" s="37"/>
      <c r="B173" s="38"/>
      <c r="C173" s="218" t="s">
        <v>409</v>
      </c>
      <c r="D173" s="218" t="s">
        <v>149</v>
      </c>
      <c r="E173" s="219" t="s">
        <v>1963</v>
      </c>
      <c r="F173" s="220" t="s">
        <v>1964</v>
      </c>
      <c r="G173" s="221" t="s">
        <v>215</v>
      </c>
      <c r="H173" s="222">
        <v>130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42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235</v>
      </c>
      <c r="AT173" s="230" t="s">
        <v>149</v>
      </c>
      <c r="AU173" s="230" t="s">
        <v>84</v>
      </c>
      <c r="AY173" s="16" t="s">
        <v>147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154</v>
      </c>
      <c r="BK173" s="231">
        <f>ROUND(I173*H173,2)</f>
        <v>0</v>
      </c>
      <c r="BL173" s="16" t="s">
        <v>235</v>
      </c>
      <c r="BM173" s="230" t="s">
        <v>703</v>
      </c>
    </row>
    <row r="174" s="2" customFormat="1" ht="16.5" customHeight="1">
      <c r="A174" s="37"/>
      <c r="B174" s="38"/>
      <c r="C174" s="218" t="s">
        <v>414</v>
      </c>
      <c r="D174" s="218" t="s">
        <v>149</v>
      </c>
      <c r="E174" s="219" t="s">
        <v>1965</v>
      </c>
      <c r="F174" s="220" t="s">
        <v>1966</v>
      </c>
      <c r="G174" s="221" t="s">
        <v>178</v>
      </c>
      <c r="H174" s="222">
        <v>0.34999999999999998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42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235</v>
      </c>
      <c r="AT174" s="230" t="s">
        <v>149</v>
      </c>
      <c r="AU174" s="230" t="s">
        <v>84</v>
      </c>
      <c r="AY174" s="16" t="s">
        <v>147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154</v>
      </c>
      <c r="BK174" s="231">
        <f>ROUND(I174*H174,2)</f>
        <v>0</v>
      </c>
      <c r="BL174" s="16" t="s">
        <v>235</v>
      </c>
      <c r="BM174" s="230" t="s">
        <v>713</v>
      </c>
    </row>
    <row r="175" s="2" customFormat="1" ht="16.5" customHeight="1">
      <c r="A175" s="37"/>
      <c r="B175" s="38"/>
      <c r="C175" s="218" t="s">
        <v>419</v>
      </c>
      <c r="D175" s="218" t="s">
        <v>149</v>
      </c>
      <c r="E175" s="219" t="s">
        <v>1967</v>
      </c>
      <c r="F175" s="220" t="s">
        <v>1968</v>
      </c>
      <c r="G175" s="221" t="s">
        <v>152</v>
      </c>
      <c r="H175" s="222">
        <v>22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42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235</v>
      </c>
      <c r="AT175" s="230" t="s">
        <v>149</v>
      </c>
      <c r="AU175" s="230" t="s">
        <v>84</v>
      </c>
      <c r="AY175" s="16" t="s">
        <v>147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154</v>
      </c>
      <c r="BK175" s="231">
        <f>ROUND(I175*H175,2)</f>
        <v>0</v>
      </c>
      <c r="BL175" s="16" t="s">
        <v>235</v>
      </c>
      <c r="BM175" s="230" t="s">
        <v>723</v>
      </c>
    </row>
    <row r="176" s="2" customFormat="1" ht="16.5" customHeight="1">
      <c r="A176" s="37"/>
      <c r="B176" s="38"/>
      <c r="C176" s="244" t="s">
        <v>425</v>
      </c>
      <c r="D176" s="244" t="s">
        <v>195</v>
      </c>
      <c r="E176" s="245" t="s">
        <v>1969</v>
      </c>
      <c r="F176" s="246" t="s">
        <v>1970</v>
      </c>
      <c r="G176" s="247" t="s">
        <v>160</v>
      </c>
      <c r="H176" s="248">
        <v>2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42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323</v>
      </c>
      <c r="AT176" s="230" t="s">
        <v>195</v>
      </c>
      <c r="AU176" s="230" t="s">
        <v>84</v>
      </c>
      <c r="AY176" s="16" t="s">
        <v>147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154</v>
      </c>
      <c r="BK176" s="231">
        <f>ROUND(I176*H176,2)</f>
        <v>0</v>
      </c>
      <c r="BL176" s="16" t="s">
        <v>235</v>
      </c>
      <c r="BM176" s="230" t="s">
        <v>1971</v>
      </c>
    </row>
    <row r="177" s="2" customFormat="1" ht="16.5" customHeight="1">
      <c r="A177" s="37"/>
      <c r="B177" s="38"/>
      <c r="C177" s="218" t="s">
        <v>432</v>
      </c>
      <c r="D177" s="218" t="s">
        <v>149</v>
      </c>
      <c r="E177" s="219" t="s">
        <v>1972</v>
      </c>
      <c r="F177" s="220" t="s">
        <v>1973</v>
      </c>
      <c r="G177" s="221" t="s">
        <v>1834</v>
      </c>
      <c r="H177" s="222">
        <v>245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42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235</v>
      </c>
      <c r="AT177" s="230" t="s">
        <v>149</v>
      </c>
      <c r="AU177" s="230" t="s">
        <v>84</v>
      </c>
      <c r="AY177" s="16" t="s">
        <v>147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154</v>
      </c>
      <c r="BK177" s="231">
        <f>ROUND(I177*H177,2)</f>
        <v>0</v>
      </c>
      <c r="BL177" s="16" t="s">
        <v>235</v>
      </c>
      <c r="BM177" s="230" t="s">
        <v>743</v>
      </c>
    </row>
    <row r="178" s="12" customFormat="1" ht="25.92" customHeight="1">
      <c r="A178" s="12"/>
      <c r="B178" s="202"/>
      <c r="C178" s="203"/>
      <c r="D178" s="204" t="s">
        <v>75</v>
      </c>
      <c r="E178" s="205" t="s">
        <v>1974</v>
      </c>
      <c r="F178" s="205" t="s">
        <v>1975</v>
      </c>
      <c r="G178" s="203"/>
      <c r="H178" s="203"/>
      <c r="I178" s="206"/>
      <c r="J178" s="207">
        <f>BK178</f>
        <v>0</v>
      </c>
      <c r="K178" s="203"/>
      <c r="L178" s="208"/>
      <c r="M178" s="209"/>
      <c r="N178" s="210"/>
      <c r="O178" s="210"/>
      <c r="P178" s="211">
        <f>SUM(P179:P187)</f>
        <v>0</v>
      </c>
      <c r="Q178" s="210"/>
      <c r="R178" s="211">
        <f>SUM(R179:R187)</f>
        <v>0</v>
      </c>
      <c r="S178" s="210"/>
      <c r="T178" s="212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154</v>
      </c>
      <c r="AT178" s="214" t="s">
        <v>75</v>
      </c>
      <c r="AU178" s="214" t="s">
        <v>76</v>
      </c>
      <c r="AY178" s="213" t="s">
        <v>147</v>
      </c>
      <c r="BK178" s="215">
        <f>SUM(BK179:BK187)</f>
        <v>0</v>
      </c>
    </row>
    <row r="179" s="2" customFormat="1" ht="44.25" customHeight="1">
      <c r="A179" s="37"/>
      <c r="B179" s="38"/>
      <c r="C179" s="244" t="s">
        <v>437</v>
      </c>
      <c r="D179" s="244" t="s">
        <v>195</v>
      </c>
      <c r="E179" s="245" t="s">
        <v>1974</v>
      </c>
      <c r="F179" s="246" t="s">
        <v>1976</v>
      </c>
      <c r="G179" s="247" t="s">
        <v>1874</v>
      </c>
      <c r="H179" s="248">
        <v>1</v>
      </c>
      <c r="I179" s="249"/>
      <c r="J179" s="250">
        <f>ROUND(I179*H179,2)</f>
        <v>0</v>
      </c>
      <c r="K179" s="251"/>
      <c r="L179" s="252"/>
      <c r="M179" s="253" t="s">
        <v>1</v>
      </c>
      <c r="N179" s="254" t="s">
        <v>42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323</v>
      </c>
      <c r="AT179" s="230" t="s">
        <v>195</v>
      </c>
      <c r="AU179" s="230" t="s">
        <v>84</v>
      </c>
      <c r="AY179" s="16" t="s">
        <v>147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154</v>
      </c>
      <c r="BK179" s="231">
        <f>ROUND(I179*H179,2)</f>
        <v>0</v>
      </c>
      <c r="BL179" s="16" t="s">
        <v>235</v>
      </c>
      <c r="BM179" s="230" t="s">
        <v>1977</v>
      </c>
    </row>
    <row r="180" s="2" customFormat="1" ht="16.5" customHeight="1">
      <c r="A180" s="37"/>
      <c r="B180" s="38"/>
      <c r="C180" s="244" t="s">
        <v>442</v>
      </c>
      <c r="D180" s="244" t="s">
        <v>195</v>
      </c>
      <c r="E180" s="245" t="s">
        <v>1978</v>
      </c>
      <c r="F180" s="246" t="s">
        <v>1979</v>
      </c>
      <c r="G180" s="247" t="s">
        <v>215</v>
      </c>
      <c r="H180" s="248">
        <v>20</v>
      </c>
      <c r="I180" s="249"/>
      <c r="J180" s="250">
        <f>ROUND(I180*H180,2)</f>
        <v>0</v>
      </c>
      <c r="K180" s="251"/>
      <c r="L180" s="252"/>
      <c r="M180" s="253" t="s">
        <v>1</v>
      </c>
      <c r="N180" s="254" t="s">
        <v>42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323</v>
      </c>
      <c r="AT180" s="230" t="s">
        <v>195</v>
      </c>
      <c r="AU180" s="230" t="s">
        <v>84</v>
      </c>
      <c r="AY180" s="16" t="s">
        <v>147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154</v>
      </c>
      <c r="BK180" s="231">
        <f>ROUND(I180*H180,2)</f>
        <v>0</v>
      </c>
      <c r="BL180" s="16" t="s">
        <v>235</v>
      </c>
      <c r="BM180" s="230" t="s">
        <v>1980</v>
      </c>
    </row>
    <row r="181" s="2" customFormat="1" ht="16.5" customHeight="1">
      <c r="A181" s="37"/>
      <c r="B181" s="38"/>
      <c r="C181" s="244" t="s">
        <v>457</v>
      </c>
      <c r="D181" s="244" t="s">
        <v>195</v>
      </c>
      <c r="E181" s="245" t="s">
        <v>1981</v>
      </c>
      <c r="F181" s="246" t="s">
        <v>1982</v>
      </c>
      <c r="G181" s="247" t="s">
        <v>215</v>
      </c>
      <c r="H181" s="248">
        <v>20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42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323</v>
      </c>
      <c r="AT181" s="230" t="s">
        <v>195</v>
      </c>
      <c r="AU181" s="230" t="s">
        <v>84</v>
      </c>
      <c r="AY181" s="16" t="s">
        <v>147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154</v>
      </c>
      <c r="BK181" s="231">
        <f>ROUND(I181*H181,2)</f>
        <v>0</v>
      </c>
      <c r="BL181" s="16" t="s">
        <v>235</v>
      </c>
      <c r="BM181" s="230" t="s">
        <v>1983</v>
      </c>
    </row>
    <row r="182" s="2" customFormat="1" ht="16.5" customHeight="1">
      <c r="A182" s="37"/>
      <c r="B182" s="38"/>
      <c r="C182" s="244" t="s">
        <v>463</v>
      </c>
      <c r="D182" s="244" t="s">
        <v>195</v>
      </c>
      <c r="E182" s="245" t="s">
        <v>1984</v>
      </c>
      <c r="F182" s="246" t="s">
        <v>1985</v>
      </c>
      <c r="G182" s="247" t="s">
        <v>215</v>
      </c>
      <c r="H182" s="248">
        <v>17</v>
      </c>
      <c r="I182" s="249"/>
      <c r="J182" s="250">
        <f>ROUND(I182*H182,2)</f>
        <v>0</v>
      </c>
      <c r="K182" s="251"/>
      <c r="L182" s="252"/>
      <c r="M182" s="253" t="s">
        <v>1</v>
      </c>
      <c r="N182" s="254" t="s">
        <v>42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323</v>
      </c>
      <c r="AT182" s="230" t="s">
        <v>195</v>
      </c>
      <c r="AU182" s="230" t="s">
        <v>84</v>
      </c>
      <c r="AY182" s="16" t="s">
        <v>147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154</v>
      </c>
      <c r="BK182" s="231">
        <f>ROUND(I182*H182,2)</f>
        <v>0</v>
      </c>
      <c r="BL182" s="16" t="s">
        <v>235</v>
      </c>
      <c r="BM182" s="230" t="s">
        <v>1986</v>
      </c>
    </row>
    <row r="183" s="2" customFormat="1" ht="37.8" customHeight="1">
      <c r="A183" s="37"/>
      <c r="B183" s="38"/>
      <c r="C183" s="244" t="s">
        <v>468</v>
      </c>
      <c r="D183" s="244" t="s">
        <v>195</v>
      </c>
      <c r="E183" s="245" t="s">
        <v>1987</v>
      </c>
      <c r="F183" s="246" t="s">
        <v>1988</v>
      </c>
      <c r="G183" s="247" t="s">
        <v>1874</v>
      </c>
      <c r="H183" s="248">
        <v>1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323</v>
      </c>
      <c r="AT183" s="230" t="s">
        <v>195</v>
      </c>
      <c r="AU183" s="230" t="s">
        <v>84</v>
      </c>
      <c r="AY183" s="16" t="s">
        <v>147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154</v>
      </c>
      <c r="BK183" s="231">
        <f>ROUND(I183*H183,2)</f>
        <v>0</v>
      </c>
      <c r="BL183" s="16" t="s">
        <v>235</v>
      </c>
      <c r="BM183" s="230" t="s">
        <v>1989</v>
      </c>
    </row>
    <row r="184" s="2" customFormat="1" ht="16.5" customHeight="1">
      <c r="A184" s="37"/>
      <c r="B184" s="38"/>
      <c r="C184" s="244" t="s">
        <v>474</v>
      </c>
      <c r="D184" s="244" t="s">
        <v>195</v>
      </c>
      <c r="E184" s="245" t="s">
        <v>1990</v>
      </c>
      <c r="F184" s="246" t="s">
        <v>1991</v>
      </c>
      <c r="G184" s="247" t="s">
        <v>215</v>
      </c>
      <c r="H184" s="248">
        <v>45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42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323</v>
      </c>
      <c r="AT184" s="230" t="s">
        <v>195</v>
      </c>
      <c r="AU184" s="230" t="s">
        <v>84</v>
      </c>
      <c r="AY184" s="16" t="s">
        <v>147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154</v>
      </c>
      <c r="BK184" s="231">
        <f>ROUND(I184*H184,2)</f>
        <v>0</v>
      </c>
      <c r="BL184" s="16" t="s">
        <v>235</v>
      </c>
      <c r="BM184" s="230" t="s">
        <v>1992</v>
      </c>
    </row>
    <row r="185" s="2" customFormat="1" ht="16.5" customHeight="1">
      <c r="A185" s="37"/>
      <c r="B185" s="38"/>
      <c r="C185" s="218" t="s">
        <v>482</v>
      </c>
      <c r="D185" s="218" t="s">
        <v>149</v>
      </c>
      <c r="E185" s="219" t="s">
        <v>1993</v>
      </c>
      <c r="F185" s="220" t="s">
        <v>1994</v>
      </c>
      <c r="G185" s="221" t="s">
        <v>1834</v>
      </c>
      <c r="H185" s="222">
        <v>5</v>
      </c>
      <c r="I185" s="223"/>
      <c r="J185" s="224">
        <f>ROUND(I185*H185,2)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235</v>
      </c>
      <c r="AT185" s="230" t="s">
        <v>149</v>
      </c>
      <c r="AU185" s="230" t="s">
        <v>84</v>
      </c>
      <c r="AY185" s="16" t="s">
        <v>147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154</v>
      </c>
      <c r="BK185" s="231">
        <f>ROUND(I185*H185,2)</f>
        <v>0</v>
      </c>
      <c r="BL185" s="16" t="s">
        <v>235</v>
      </c>
      <c r="BM185" s="230" t="s">
        <v>811</v>
      </c>
    </row>
    <row r="186" s="2" customFormat="1" ht="16.5" customHeight="1">
      <c r="A186" s="37"/>
      <c r="B186" s="38"/>
      <c r="C186" s="218" t="s">
        <v>488</v>
      </c>
      <c r="D186" s="218" t="s">
        <v>149</v>
      </c>
      <c r="E186" s="219" t="s">
        <v>1995</v>
      </c>
      <c r="F186" s="220" t="s">
        <v>1996</v>
      </c>
      <c r="G186" s="221" t="s">
        <v>1834</v>
      </c>
      <c r="H186" s="222">
        <v>4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42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235</v>
      </c>
      <c r="AT186" s="230" t="s">
        <v>149</v>
      </c>
      <c r="AU186" s="230" t="s">
        <v>84</v>
      </c>
      <c r="AY186" s="16" t="s">
        <v>147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154</v>
      </c>
      <c r="BK186" s="231">
        <f>ROUND(I186*H186,2)</f>
        <v>0</v>
      </c>
      <c r="BL186" s="16" t="s">
        <v>235</v>
      </c>
      <c r="BM186" s="230" t="s">
        <v>821</v>
      </c>
    </row>
    <row r="187" s="2" customFormat="1" ht="16.5" customHeight="1">
      <c r="A187" s="37"/>
      <c r="B187" s="38"/>
      <c r="C187" s="218" t="s">
        <v>493</v>
      </c>
      <c r="D187" s="218" t="s">
        <v>149</v>
      </c>
      <c r="E187" s="219" t="s">
        <v>1997</v>
      </c>
      <c r="F187" s="220" t="s">
        <v>1998</v>
      </c>
      <c r="G187" s="221" t="s">
        <v>1834</v>
      </c>
      <c r="H187" s="222">
        <v>125</v>
      </c>
      <c r="I187" s="223"/>
      <c r="J187" s="224">
        <f>ROUND(I187*H187,2)</f>
        <v>0</v>
      </c>
      <c r="K187" s="225"/>
      <c r="L187" s="43"/>
      <c r="M187" s="226" t="s">
        <v>1</v>
      </c>
      <c r="N187" s="227" t="s">
        <v>42</v>
      </c>
      <c r="O187" s="90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235</v>
      </c>
      <c r="AT187" s="230" t="s">
        <v>149</v>
      </c>
      <c r="AU187" s="230" t="s">
        <v>84</v>
      </c>
      <c r="AY187" s="16" t="s">
        <v>147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154</v>
      </c>
      <c r="BK187" s="231">
        <f>ROUND(I187*H187,2)</f>
        <v>0</v>
      </c>
      <c r="BL187" s="16" t="s">
        <v>235</v>
      </c>
      <c r="BM187" s="230" t="s">
        <v>830</v>
      </c>
    </row>
    <row r="188" s="12" customFormat="1" ht="25.92" customHeight="1">
      <c r="A188" s="12"/>
      <c r="B188" s="202"/>
      <c r="C188" s="203"/>
      <c r="D188" s="204" t="s">
        <v>75</v>
      </c>
      <c r="E188" s="205" t="s">
        <v>1999</v>
      </c>
      <c r="F188" s="205" t="s">
        <v>2000</v>
      </c>
      <c r="G188" s="203"/>
      <c r="H188" s="203"/>
      <c r="I188" s="206"/>
      <c r="J188" s="207">
        <f>BK188</f>
        <v>0</v>
      </c>
      <c r="K188" s="203"/>
      <c r="L188" s="208"/>
      <c r="M188" s="209"/>
      <c r="N188" s="210"/>
      <c r="O188" s="210"/>
      <c r="P188" s="211">
        <f>SUM(P189:P198)</f>
        <v>0</v>
      </c>
      <c r="Q188" s="210"/>
      <c r="R188" s="211">
        <f>SUM(R189:R198)</f>
        <v>0</v>
      </c>
      <c r="S188" s="210"/>
      <c r="T188" s="212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154</v>
      </c>
      <c r="AT188" s="214" t="s">
        <v>75</v>
      </c>
      <c r="AU188" s="214" t="s">
        <v>76</v>
      </c>
      <c r="AY188" s="213" t="s">
        <v>147</v>
      </c>
      <c r="BK188" s="215">
        <f>SUM(BK189:BK198)</f>
        <v>0</v>
      </c>
    </row>
    <row r="189" s="2" customFormat="1" ht="16.5" customHeight="1">
      <c r="A189" s="37"/>
      <c r="B189" s="38"/>
      <c r="C189" s="244" t="s">
        <v>316</v>
      </c>
      <c r="D189" s="244" t="s">
        <v>195</v>
      </c>
      <c r="E189" s="245" t="s">
        <v>1999</v>
      </c>
      <c r="F189" s="246" t="s">
        <v>2001</v>
      </c>
      <c r="G189" s="247" t="s">
        <v>1874</v>
      </c>
      <c r="H189" s="248">
        <v>1</v>
      </c>
      <c r="I189" s="249"/>
      <c r="J189" s="250">
        <f>ROUND(I189*H189,2)</f>
        <v>0</v>
      </c>
      <c r="K189" s="251"/>
      <c r="L189" s="252"/>
      <c r="M189" s="253" t="s">
        <v>1</v>
      </c>
      <c r="N189" s="254" t="s">
        <v>42</v>
      </c>
      <c r="O189" s="90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323</v>
      </c>
      <c r="AT189" s="230" t="s">
        <v>195</v>
      </c>
      <c r="AU189" s="230" t="s">
        <v>84</v>
      </c>
      <c r="AY189" s="16" t="s">
        <v>147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154</v>
      </c>
      <c r="BK189" s="231">
        <f>ROUND(I189*H189,2)</f>
        <v>0</v>
      </c>
      <c r="BL189" s="16" t="s">
        <v>235</v>
      </c>
      <c r="BM189" s="230" t="s">
        <v>2002</v>
      </c>
    </row>
    <row r="190" s="2" customFormat="1" ht="16.5" customHeight="1">
      <c r="A190" s="37"/>
      <c r="B190" s="38"/>
      <c r="C190" s="218" t="s">
        <v>380</v>
      </c>
      <c r="D190" s="218" t="s">
        <v>149</v>
      </c>
      <c r="E190" s="219" t="s">
        <v>2003</v>
      </c>
      <c r="F190" s="220" t="s">
        <v>2004</v>
      </c>
      <c r="G190" s="221" t="s">
        <v>1834</v>
      </c>
      <c r="H190" s="222">
        <v>132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42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235</v>
      </c>
      <c r="AT190" s="230" t="s">
        <v>149</v>
      </c>
      <c r="AU190" s="230" t="s">
        <v>84</v>
      </c>
      <c r="AY190" s="16" t="s">
        <v>147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154</v>
      </c>
      <c r="BK190" s="231">
        <f>ROUND(I190*H190,2)</f>
        <v>0</v>
      </c>
      <c r="BL190" s="16" t="s">
        <v>235</v>
      </c>
      <c r="BM190" s="230" t="s">
        <v>852</v>
      </c>
    </row>
    <row r="191" s="2" customFormat="1" ht="16.5" customHeight="1">
      <c r="A191" s="37"/>
      <c r="B191" s="38"/>
      <c r="C191" s="218" t="s">
        <v>507</v>
      </c>
      <c r="D191" s="218" t="s">
        <v>149</v>
      </c>
      <c r="E191" s="219" t="s">
        <v>2005</v>
      </c>
      <c r="F191" s="220" t="s">
        <v>2006</v>
      </c>
      <c r="G191" s="221" t="s">
        <v>1834</v>
      </c>
      <c r="H191" s="222">
        <v>5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42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235</v>
      </c>
      <c r="AT191" s="230" t="s">
        <v>149</v>
      </c>
      <c r="AU191" s="230" t="s">
        <v>84</v>
      </c>
      <c r="AY191" s="16" t="s">
        <v>147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154</v>
      </c>
      <c r="BK191" s="231">
        <f>ROUND(I191*H191,2)</f>
        <v>0</v>
      </c>
      <c r="BL191" s="16" t="s">
        <v>235</v>
      </c>
      <c r="BM191" s="230" t="s">
        <v>863</v>
      </c>
    </row>
    <row r="192" s="2" customFormat="1" ht="16.5" customHeight="1">
      <c r="A192" s="37"/>
      <c r="B192" s="38"/>
      <c r="C192" s="218" t="s">
        <v>517</v>
      </c>
      <c r="D192" s="218" t="s">
        <v>149</v>
      </c>
      <c r="E192" s="219" t="s">
        <v>2007</v>
      </c>
      <c r="F192" s="220" t="s">
        <v>2008</v>
      </c>
      <c r="G192" s="221" t="s">
        <v>1874</v>
      </c>
      <c r="H192" s="222">
        <v>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42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235</v>
      </c>
      <c r="AT192" s="230" t="s">
        <v>149</v>
      </c>
      <c r="AU192" s="230" t="s">
        <v>84</v>
      </c>
      <c r="AY192" s="16" t="s">
        <v>147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154</v>
      </c>
      <c r="BK192" s="231">
        <f>ROUND(I192*H192,2)</f>
        <v>0</v>
      </c>
      <c r="BL192" s="16" t="s">
        <v>235</v>
      </c>
      <c r="BM192" s="230" t="s">
        <v>870</v>
      </c>
    </row>
    <row r="193" s="2" customFormat="1" ht="16.5" customHeight="1">
      <c r="A193" s="37"/>
      <c r="B193" s="38"/>
      <c r="C193" s="218" t="s">
        <v>523</v>
      </c>
      <c r="D193" s="218" t="s">
        <v>149</v>
      </c>
      <c r="E193" s="219" t="s">
        <v>2009</v>
      </c>
      <c r="F193" s="220" t="s">
        <v>2010</v>
      </c>
      <c r="G193" s="221" t="s">
        <v>1874</v>
      </c>
      <c r="H193" s="222">
        <v>1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235</v>
      </c>
      <c r="AT193" s="230" t="s">
        <v>149</v>
      </c>
      <c r="AU193" s="230" t="s">
        <v>84</v>
      </c>
      <c r="AY193" s="16" t="s">
        <v>147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154</v>
      </c>
      <c r="BK193" s="231">
        <f>ROUND(I193*H193,2)</f>
        <v>0</v>
      </c>
      <c r="BL193" s="16" t="s">
        <v>235</v>
      </c>
      <c r="BM193" s="230" t="s">
        <v>880</v>
      </c>
    </row>
    <row r="194" s="2" customFormat="1" ht="16.5" customHeight="1">
      <c r="A194" s="37"/>
      <c r="B194" s="38"/>
      <c r="C194" s="218" t="s">
        <v>529</v>
      </c>
      <c r="D194" s="218" t="s">
        <v>149</v>
      </c>
      <c r="E194" s="219" t="s">
        <v>2011</v>
      </c>
      <c r="F194" s="220" t="s">
        <v>1966</v>
      </c>
      <c r="G194" s="221" t="s">
        <v>178</v>
      </c>
      <c r="H194" s="222">
        <v>0.10000000000000001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42</v>
      </c>
      <c r="O194" s="90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235</v>
      </c>
      <c r="AT194" s="230" t="s">
        <v>149</v>
      </c>
      <c r="AU194" s="230" t="s">
        <v>84</v>
      </c>
      <c r="AY194" s="16" t="s">
        <v>147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154</v>
      </c>
      <c r="BK194" s="231">
        <f>ROUND(I194*H194,2)</f>
        <v>0</v>
      </c>
      <c r="BL194" s="16" t="s">
        <v>235</v>
      </c>
      <c r="BM194" s="230" t="s">
        <v>892</v>
      </c>
    </row>
    <row r="195" s="2" customFormat="1" ht="16.5" customHeight="1">
      <c r="A195" s="37"/>
      <c r="B195" s="38"/>
      <c r="C195" s="218" t="s">
        <v>535</v>
      </c>
      <c r="D195" s="218" t="s">
        <v>149</v>
      </c>
      <c r="E195" s="219" t="s">
        <v>2012</v>
      </c>
      <c r="F195" s="220" t="s">
        <v>2013</v>
      </c>
      <c r="G195" s="221" t="s">
        <v>1834</v>
      </c>
      <c r="H195" s="222">
        <v>9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42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235</v>
      </c>
      <c r="AT195" s="230" t="s">
        <v>149</v>
      </c>
      <c r="AU195" s="230" t="s">
        <v>84</v>
      </c>
      <c r="AY195" s="16" t="s">
        <v>147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154</v>
      </c>
      <c r="BK195" s="231">
        <f>ROUND(I195*H195,2)</f>
        <v>0</v>
      </c>
      <c r="BL195" s="16" t="s">
        <v>235</v>
      </c>
      <c r="BM195" s="230" t="s">
        <v>904</v>
      </c>
    </row>
    <row r="196" s="2" customFormat="1" ht="16.5" customHeight="1">
      <c r="A196" s="37"/>
      <c r="B196" s="38"/>
      <c r="C196" s="218" t="s">
        <v>541</v>
      </c>
      <c r="D196" s="218" t="s">
        <v>149</v>
      </c>
      <c r="E196" s="219" t="s">
        <v>2014</v>
      </c>
      <c r="F196" s="220" t="s">
        <v>2015</v>
      </c>
      <c r="G196" s="221" t="s">
        <v>761</v>
      </c>
      <c r="H196" s="222">
        <v>10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42</v>
      </c>
      <c r="O196" s="90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235</v>
      </c>
      <c r="AT196" s="230" t="s">
        <v>149</v>
      </c>
      <c r="AU196" s="230" t="s">
        <v>84</v>
      </c>
      <c r="AY196" s="16" t="s">
        <v>147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154</v>
      </c>
      <c r="BK196" s="231">
        <f>ROUND(I196*H196,2)</f>
        <v>0</v>
      </c>
      <c r="BL196" s="16" t="s">
        <v>235</v>
      </c>
      <c r="BM196" s="230" t="s">
        <v>914</v>
      </c>
    </row>
    <row r="197" s="2" customFormat="1" ht="21.75" customHeight="1">
      <c r="A197" s="37"/>
      <c r="B197" s="38"/>
      <c r="C197" s="218" t="s">
        <v>546</v>
      </c>
      <c r="D197" s="218" t="s">
        <v>149</v>
      </c>
      <c r="E197" s="219" t="s">
        <v>2016</v>
      </c>
      <c r="F197" s="220" t="s">
        <v>2017</v>
      </c>
      <c r="G197" s="221" t="s">
        <v>1874</v>
      </c>
      <c r="H197" s="222">
        <v>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42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235</v>
      </c>
      <c r="AT197" s="230" t="s">
        <v>149</v>
      </c>
      <c r="AU197" s="230" t="s">
        <v>84</v>
      </c>
      <c r="AY197" s="16" t="s">
        <v>147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154</v>
      </c>
      <c r="BK197" s="231">
        <f>ROUND(I197*H197,2)</f>
        <v>0</v>
      </c>
      <c r="BL197" s="16" t="s">
        <v>235</v>
      </c>
      <c r="BM197" s="230" t="s">
        <v>924</v>
      </c>
    </row>
    <row r="198" s="2" customFormat="1" ht="16.5" customHeight="1">
      <c r="A198" s="37"/>
      <c r="B198" s="38"/>
      <c r="C198" s="218" t="s">
        <v>552</v>
      </c>
      <c r="D198" s="218" t="s">
        <v>149</v>
      </c>
      <c r="E198" s="219" t="s">
        <v>2018</v>
      </c>
      <c r="F198" s="220" t="s">
        <v>2019</v>
      </c>
      <c r="G198" s="221" t="s">
        <v>1834</v>
      </c>
      <c r="H198" s="222">
        <v>87</v>
      </c>
      <c r="I198" s="223"/>
      <c r="J198" s="224">
        <f>ROUND(I198*H198,2)</f>
        <v>0</v>
      </c>
      <c r="K198" s="225"/>
      <c r="L198" s="43"/>
      <c r="M198" s="266" t="s">
        <v>1</v>
      </c>
      <c r="N198" s="267" t="s">
        <v>42</v>
      </c>
      <c r="O198" s="268"/>
      <c r="P198" s="269">
        <f>O198*H198</f>
        <v>0</v>
      </c>
      <c r="Q198" s="269">
        <v>0</v>
      </c>
      <c r="R198" s="269">
        <f>Q198*H198</f>
        <v>0</v>
      </c>
      <c r="S198" s="269">
        <v>0</v>
      </c>
      <c r="T198" s="27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235</v>
      </c>
      <c r="AT198" s="230" t="s">
        <v>149</v>
      </c>
      <c r="AU198" s="230" t="s">
        <v>84</v>
      </c>
      <c r="AY198" s="16" t="s">
        <v>147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154</v>
      </c>
      <c r="BK198" s="231">
        <f>ROUND(I198*H198,2)</f>
        <v>0</v>
      </c>
      <c r="BL198" s="16" t="s">
        <v>235</v>
      </c>
      <c r="BM198" s="230" t="s">
        <v>933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BjuDqDGLXMhumxEDYzXxBOIg4I3O26r2lVSuBFLIktSBTRdTJ0cmFcFOnFCOK+woaSaS21UZrTHpsN/X2uSYfw==" hashValue="UInyS4Y0AhQ211jaNkL1U5AK+/kUp84QU47l7Q7CfTQaUvVSUa1DsHuKLJ3ZLCOIlyNkT64/OMLjHhkpaC8RvQ==" algorithmName="SHA-512" password="F695"/>
  <autoFilter ref="C121:K19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Sušice II - stavební úpravy a zateplení panelového domu Kaštanová č.p. 1180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2020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23. 10. 2024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2021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2021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ROUND((SUM(BE118:BE130)),  2)</f>
        <v>0</v>
      </c>
      <c r="G33" s="37"/>
      <c r="H33" s="37"/>
      <c r="I33" s="154">
        <v>0.20999999999999999</v>
      </c>
      <c r="J33" s="153">
        <f>ROUND(((SUM(BE118:BE130))*I33),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ROUND((SUM(BF118:BF130)),  2)</f>
        <v>0</v>
      </c>
      <c r="G34" s="37"/>
      <c r="H34" s="37"/>
      <c r="I34" s="154">
        <v>0.12</v>
      </c>
      <c r="J34" s="153">
        <f>ROUND(((SUM(BF118:BF130))*I34),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ROUND((SUM(BH118:BH130)),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Sušice II - stavební úpravy a zateplení panelového domu Kaštanová č.p. 1180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030 -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Sušice</v>
      </c>
      <c r="G89" s="39"/>
      <c r="H89" s="39"/>
      <c r="I89" s="31" t="s">
        <v>22</v>
      </c>
      <c r="J89" s="78" t="str">
        <f>IF(J12="","",J12)</f>
        <v>23. 10. 2024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Sušice</v>
      </c>
      <c r="G91" s="39"/>
      <c r="H91" s="39"/>
      <c r="I91" s="31" t="s">
        <v>30</v>
      </c>
      <c r="J91" s="35" t="str">
        <f>E21</f>
        <v>Ing. Marek Johánek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Marek Johánek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116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2022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132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Sušice II - stavební úpravy a zateplení panelového domu Kaštanová č.p. 1180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030 - Vzduchotechnika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Sušice</v>
      </c>
      <c r="G112" s="39"/>
      <c r="H112" s="39"/>
      <c r="I112" s="31" t="s">
        <v>22</v>
      </c>
      <c r="J112" s="78" t="str">
        <f>IF(J12="","",J12)</f>
        <v>23. 10. 2024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Město Sušice</v>
      </c>
      <c r="G114" s="39"/>
      <c r="H114" s="39"/>
      <c r="I114" s="31" t="s">
        <v>30</v>
      </c>
      <c r="J114" s="35" t="str">
        <f>E21</f>
        <v>Ing. Marek Johánek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33</v>
      </c>
      <c r="J115" s="35" t="str">
        <f>E24</f>
        <v>Ing. Marek Johánek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133</v>
      </c>
      <c r="D117" s="193" t="s">
        <v>61</v>
      </c>
      <c r="E117" s="193" t="s">
        <v>57</v>
      </c>
      <c r="F117" s="193" t="s">
        <v>58</v>
      </c>
      <c r="G117" s="193" t="s">
        <v>134</v>
      </c>
      <c r="H117" s="193" t="s">
        <v>135</v>
      </c>
      <c r="I117" s="193" t="s">
        <v>136</v>
      </c>
      <c r="J117" s="194" t="s">
        <v>98</v>
      </c>
      <c r="K117" s="195" t="s">
        <v>137</v>
      </c>
      <c r="L117" s="196"/>
      <c r="M117" s="99" t="s">
        <v>1</v>
      </c>
      <c r="N117" s="100" t="s">
        <v>40</v>
      </c>
      <c r="O117" s="100" t="s">
        <v>138</v>
      </c>
      <c r="P117" s="100" t="s">
        <v>139</v>
      </c>
      <c r="Q117" s="100" t="s">
        <v>140</v>
      </c>
      <c r="R117" s="100" t="s">
        <v>141</v>
      </c>
      <c r="S117" s="100" t="s">
        <v>142</v>
      </c>
      <c r="T117" s="101" t="s">
        <v>143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144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100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1041</v>
      </c>
      <c r="F119" s="205" t="s">
        <v>1042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154</v>
      </c>
      <c r="AT119" s="214" t="s">
        <v>75</v>
      </c>
      <c r="AU119" s="214" t="s">
        <v>76</v>
      </c>
      <c r="AY119" s="213" t="s">
        <v>147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2023</v>
      </c>
      <c r="F120" s="216" t="s">
        <v>90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SUM(P121:P130)</f>
        <v>0</v>
      </c>
      <c r="Q120" s="210"/>
      <c r="R120" s="211">
        <f>SUM(R121:R130)</f>
        <v>0</v>
      </c>
      <c r="S120" s="210"/>
      <c r="T120" s="212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154</v>
      </c>
      <c r="AT120" s="214" t="s">
        <v>75</v>
      </c>
      <c r="AU120" s="214" t="s">
        <v>84</v>
      </c>
      <c r="AY120" s="213" t="s">
        <v>147</v>
      </c>
      <c r="BK120" s="215">
        <f>SUM(BK121:BK130)</f>
        <v>0</v>
      </c>
    </row>
    <row r="121" s="2" customFormat="1" ht="33" customHeight="1">
      <c r="A121" s="37"/>
      <c r="B121" s="38"/>
      <c r="C121" s="244" t="s">
        <v>84</v>
      </c>
      <c r="D121" s="244" t="s">
        <v>195</v>
      </c>
      <c r="E121" s="245" t="s">
        <v>2024</v>
      </c>
      <c r="F121" s="246" t="s">
        <v>2025</v>
      </c>
      <c r="G121" s="247" t="s">
        <v>761</v>
      </c>
      <c r="H121" s="248">
        <v>117</v>
      </c>
      <c r="I121" s="249"/>
      <c r="J121" s="250">
        <f>ROUND(I121*H121,2)</f>
        <v>0</v>
      </c>
      <c r="K121" s="251"/>
      <c r="L121" s="252"/>
      <c r="M121" s="253" t="s">
        <v>1</v>
      </c>
      <c r="N121" s="254" t="s">
        <v>42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323</v>
      </c>
      <c r="AT121" s="230" t="s">
        <v>195</v>
      </c>
      <c r="AU121" s="230" t="s">
        <v>154</v>
      </c>
      <c r="AY121" s="16" t="s">
        <v>147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154</v>
      </c>
      <c r="BK121" s="231">
        <f>ROUND(I121*H121,2)</f>
        <v>0</v>
      </c>
      <c r="BL121" s="16" t="s">
        <v>235</v>
      </c>
      <c r="BM121" s="230" t="s">
        <v>2026</v>
      </c>
    </row>
    <row r="122" s="2" customFormat="1" ht="37.8" customHeight="1">
      <c r="A122" s="37"/>
      <c r="B122" s="38"/>
      <c r="C122" s="244" t="s">
        <v>154</v>
      </c>
      <c r="D122" s="244" t="s">
        <v>195</v>
      </c>
      <c r="E122" s="245" t="s">
        <v>2027</v>
      </c>
      <c r="F122" s="246" t="s">
        <v>2028</v>
      </c>
      <c r="G122" s="247" t="s">
        <v>761</v>
      </c>
      <c r="H122" s="248">
        <v>7</v>
      </c>
      <c r="I122" s="249"/>
      <c r="J122" s="250">
        <f>ROUND(I122*H122,2)</f>
        <v>0</v>
      </c>
      <c r="K122" s="251"/>
      <c r="L122" s="252"/>
      <c r="M122" s="253" t="s">
        <v>1</v>
      </c>
      <c r="N122" s="254" t="s">
        <v>42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323</v>
      </c>
      <c r="AT122" s="230" t="s">
        <v>195</v>
      </c>
      <c r="AU122" s="230" t="s">
        <v>154</v>
      </c>
      <c r="AY122" s="16" t="s">
        <v>147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154</v>
      </c>
      <c r="BK122" s="231">
        <f>ROUND(I122*H122,2)</f>
        <v>0</v>
      </c>
      <c r="BL122" s="16" t="s">
        <v>235</v>
      </c>
      <c r="BM122" s="230" t="s">
        <v>2029</v>
      </c>
    </row>
    <row r="123" s="2" customFormat="1" ht="16.5" customHeight="1">
      <c r="A123" s="37"/>
      <c r="B123" s="38"/>
      <c r="C123" s="244" t="s">
        <v>163</v>
      </c>
      <c r="D123" s="244" t="s">
        <v>195</v>
      </c>
      <c r="E123" s="245" t="s">
        <v>2030</v>
      </c>
      <c r="F123" s="246" t="s">
        <v>2031</v>
      </c>
      <c r="G123" s="247" t="s">
        <v>215</v>
      </c>
      <c r="H123" s="248">
        <v>7</v>
      </c>
      <c r="I123" s="249"/>
      <c r="J123" s="250">
        <f>ROUND(I123*H123,2)</f>
        <v>0</v>
      </c>
      <c r="K123" s="251"/>
      <c r="L123" s="252"/>
      <c r="M123" s="253" t="s">
        <v>1</v>
      </c>
      <c r="N123" s="254" t="s">
        <v>42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323</v>
      </c>
      <c r="AT123" s="230" t="s">
        <v>195</v>
      </c>
      <c r="AU123" s="230" t="s">
        <v>154</v>
      </c>
      <c r="AY123" s="16" t="s">
        <v>147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154</v>
      </c>
      <c r="BK123" s="231">
        <f>ROUND(I123*H123,2)</f>
        <v>0</v>
      </c>
      <c r="BL123" s="16" t="s">
        <v>235</v>
      </c>
      <c r="BM123" s="230" t="s">
        <v>2032</v>
      </c>
    </row>
    <row r="124" s="2" customFormat="1" ht="16.5" customHeight="1">
      <c r="A124" s="37"/>
      <c r="B124" s="38"/>
      <c r="C124" s="244" t="s">
        <v>153</v>
      </c>
      <c r="D124" s="244" t="s">
        <v>195</v>
      </c>
      <c r="E124" s="245" t="s">
        <v>2033</v>
      </c>
      <c r="F124" s="246" t="s">
        <v>2034</v>
      </c>
      <c r="G124" s="247" t="s">
        <v>215</v>
      </c>
      <c r="H124" s="248">
        <v>7</v>
      </c>
      <c r="I124" s="249"/>
      <c r="J124" s="250">
        <f>ROUND(I124*H124,2)</f>
        <v>0</v>
      </c>
      <c r="K124" s="251"/>
      <c r="L124" s="252"/>
      <c r="M124" s="253" t="s">
        <v>1</v>
      </c>
      <c r="N124" s="254" t="s">
        <v>42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323</v>
      </c>
      <c r="AT124" s="230" t="s">
        <v>195</v>
      </c>
      <c r="AU124" s="230" t="s">
        <v>154</v>
      </c>
      <c r="AY124" s="16" t="s">
        <v>147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154</v>
      </c>
      <c r="BK124" s="231">
        <f>ROUND(I124*H124,2)</f>
        <v>0</v>
      </c>
      <c r="BL124" s="16" t="s">
        <v>235</v>
      </c>
      <c r="BM124" s="230" t="s">
        <v>2035</v>
      </c>
    </row>
    <row r="125" s="2" customFormat="1" ht="16.5" customHeight="1">
      <c r="A125" s="37"/>
      <c r="B125" s="38"/>
      <c r="C125" s="244" t="s">
        <v>175</v>
      </c>
      <c r="D125" s="244" t="s">
        <v>195</v>
      </c>
      <c r="E125" s="245" t="s">
        <v>2036</v>
      </c>
      <c r="F125" s="246" t="s">
        <v>2037</v>
      </c>
      <c r="G125" s="247" t="s">
        <v>215</v>
      </c>
      <c r="H125" s="248">
        <v>32</v>
      </c>
      <c r="I125" s="249"/>
      <c r="J125" s="250">
        <f>ROUND(I125*H125,2)</f>
        <v>0</v>
      </c>
      <c r="K125" s="251"/>
      <c r="L125" s="252"/>
      <c r="M125" s="253" t="s">
        <v>1</v>
      </c>
      <c r="N125" s="254" t="s">
        <v>42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323</v>
      </c>
      <c r="AT125" s="230" t="s">
        <v>195</v>
      </c>
      <c r="AU125" s="230" t="s">
        <v>154</v>
      </c>
      <c r="AY125" s="16" t="s">
        <v>147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154</v>
      </c>
      <c r="BK125" s="231">
        <f>ROUND(I125*H125,2)</f>
        <v>0</v>
      </c>
      <c r="BL125" s="16" t="s">
        <v>235</v>
      </c>
      <c r="BM125" s="230" t="s">
        <v>2038</v>
      </c>
    </row>
    <row r="126" s="2" customFormat="1" ht="16.5" customHeight="1">
      <c r="A126" s="37"/>
      <c r="B126" s="38"/>
      <c r="C126" s="244" t="s">
        <v>181</v>
      </c>
      <c r="D126" s="244" t="s">
        <v>195</v>
      </c>
      <c r="E126" s="245" t="s">
        <v>2039</v>
      </c>
      <c r="F126" s="246" t="s">
        <v>2040</v>
      </c>
      <c r="G126" s="247" t="s">
        <v>215</v>
      </c>
      <c r="H126" s="248">
        <v>12</v>
      </c>
      <c r="I126" s="249"/>
      <c r="J126" s="250">
        <f>ROUND(I126*H126,2)</f>
        <v>0</v>
      </c>
      <c r="K126" s="251"/>
      <c r="L126" s="252"/>
      <c r="M126" s="253" t="s">
        <v>1</v>
      </c>
      <c r="N126" s="254" t="s">
        <v>42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323</v>
      </c>
      <c r="AT126" s="230" t="s">
        <v>195</v>
      </c>
      <c r="AU126" s="230" t="s">
        <v>154</v>
      </c>
      <c r="AY126" s="16" t="s">
        <v>147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154</v>
      </c>
      <c r="BK126" s="231">
        <f>ROUND(I126*H126,2)</f>
        <v>0</v>
      </c>
      <c r="BL126" s="16" t="s">
        <v>235</v>
      </c>
      <c r="BM126" s="230" t="s">
        <v>2041</v>
      </c>
    </row>
    <row r="127" s="2" customFormat="1" ht="16.5" customHeight="1">
      <c r="A127" s="37"/>
      <c r="B127" s="38"/>
      <c r="C127" s="244" t="s">
        <v>185</v>
      </c>
      <c r="D127" s="244" t="s">
        <v>195</v>
      </c>
      <c r="E127" s="245" t="s">
        <v>2042</v>
      </c>
      <c r="F127" s="246" t="s">
        <v>2043</v>
      </c>
      <c r="G127" s="247" t="s">
        <v>1803</v>
      </c>
      <c r="H127" s="248">
        <v>1</v>
      </c>
      <c r="I127" s="249"/>
      <c r="J127" s="250">
        <f>ROUND(I127*H127,2)</f>
        <v>0</v>
      </c>
      <c r="K127" s="251"/>
      <c r="L127" s="252"/>
      <c r="M127" s="253" t="s">
        <v>1</v>
      </c>
      <c r="N127" s="254" t="s">
        <v>42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323</v>
      </c>
      <c r="AT127" s="230" t="s">
        <v>195</v>
      </c>
      <c r="AU127" s="230" t="s">
        <v>154</v>
      </c>
      <c r="AY127" s="16" t="s">
        <v>147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154</v>
      </c>
      <c r="BK127" s="231">
        <f>ROUND(I127*H127,2)</f>
        <v>0</v>
      </c>
      <c r="BL127" s="16" t="s">
        <v>235</v>
      </c>
      <c r="BM127" s="230" t="s">
        <v>2044</v>
      </c>
    </row>
    <row r="128" s="2" customFormat="1" ht="16.5" customHeight="1">
      <c r="A128" s="37"/>
      <c r="B128" s="38"/>
      <c r="C128" s="218" t="s">
        <v>190</v>
      </c>
      <c r="D128" s="218" t="s">
        <v>149</v>
      </c>
      <c r="E128" s="219" t="s">
        <v>2045</v>
      </c>
      <c r="F128" s="220" t="s">
        <v>2046</v>
      </c>
      <c r="G128" s="221" t="s">
        <v>761</v>
      </c>
      <c r="H128" s="222">
        <v>42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42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235</v>
      </c>
      <c r="AT128" s="230" t="s">
        <v>149</v>
      </c>
      <c r="AU128" s="230" t="s">
        <v>154</v>
      </c>
      <c r="AY128" s="16" t="s">
        <v>147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154</v>
      </c>
      <c r="BK128" s="231">
        <f>ROUND(I128*H128,2)</f>
        <v>0</v>
      </c>
      <c r="BL128" s="16" t="s">
        <v>235</v>
      </c>
      <c r="BM128" s="230" t="s">
        <v>2047</v>
      </c>
    </row>
    <row r="129" s="2" customFormat="1" ht="16.5" customHeight="1">
      <c r="A129" s="37"/>
      <c r="B129" s="38"/>
      <c r="C129" s="218" t="s">
        <v>194</v>
      </c>
      <c r="D129" s="218" t="s">
        <v>149</v>
      </c>
      <c r="E129" s="219" t="s">
        <v>2048</v>
      </c>
      <c r="F129" s="220" t="s">
        <v>2049</v>
      </c>
      <c r="G129" s="221" t="s">
        <v>1803</v>
      </c>
      <c r="H129" s="222">
        <v>0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42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235</v>
      </c>
      <c r="AT129" s="230" t="s">
        <v>149</v>
      </c>
      <c r="AU129" s="230" t="s">
        <v>154</v>
      </c>
      <c r="AY129" s="16" t="s">
        <v>147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154</v>
      </c>
      <c r="BK129" s="231">
        <f>ROUND(I129*H129,2)</f>
        <v>0</v>
      </c>
      <c r="BL129" s="16" t="s">
        <v>235</v>
      </c>
      <c r="BM129" s="230" t="s">
        <v>2050</v>
      </c>
    </row>
    <row r="130" s="2" customFormat="1" ht="16.5" customHeight="1">
      <c r="A130" s="37"/>
      <c r="B130" s="38"/>
      <c r="C130" s="218" t="s">
        <v>202</v>
      </c>
      <c r="D130" s="218" t="s">
        <v>149</v>
      </c>
      <c r="E130" s="219" t="s">
        <v>2051</v>
      </c>
      <c r="F130" s="220" t="s">
        <v>1953</v>
      </c>
      <c r="G130" s="221" t="s">
        <v>1803</v>
      </c>
      <c r="H130" s="222">
        <v>1</v>
      </c>
      <c r="I130" s="223"/>
      <c r="J130" s="224">
        <f>ROUND(I130*H130,2)</f>
        <v>0</v>
      </c>
      <c r="K130" s="225"/>
      <c r="L130" s="43"/>
      <c r="M130" s="266" t="s">
        <v>1</v>
      </c>
      <c r="N130" s="267" t="s">
        <v>42</v>
      </c>
      <c r="O130" s="268"/>
      <c r="P130" s="269">
        <f>O130*H130</f>
        <v>0</v>
      </c>
      <c r="Q130" s="269">
        <v>0</v>
      </c>
      <c r="R130" s="269">
        <f>Q130*H130</f>
        <v>0</v>
      </c>
      <c r="S130" s="269">
        <v>0</v>
      </c>
      <c r="T130" s="27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235</v>
      </c>
      <c r="AT130" s="230" t="s">
        <v>149</v>
      </c>
      <c r="AU130" s="230" t="s">
        <v>154</v>
      </c>
      <c r="AY130" s="16" t="s">
        <v>147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154</v>
      </c>
      <c r="BK130" s="231">
        <f>ROUND(I130*H130,2)</f>
        <v>0</v>
      </c>
      <c r="BL130" s="16" t="s">
        <v>235</v>
      </c>
      <c r="BM130" s="230" t="s">
        <v>2052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FNh1R8TPy6Nq0TDU1APnY6ThRhxkbCFADO9YsErIveC7XDvkQfvweqkFd1WU9Liu62EyZKkR7MjBH3KAV7qUsQ==" hashValue="DJHssQn/bgbsLlX4chmfq+ytyDTEI2yCiSt4QmBxdi61ZqHeAjK/qBZ7MR5Azj1jV/2B7NxJijcChsGCXLuvZQ==" algorithmName="SHA-512" password="F69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2025-01-15T15:45:23Z</dcterms:created>
  <dcterms:modified xsi:type="dcterms:W3CDTF">2025-01-15T15:45:30Z</dcterms:modified>
</cp:coreProperties>
</file>